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95" activeTab="0"/>
  </bookViews>
  <sheets>
    <sheet name="FY 24-25" sheetId="1" r:id="rId1"/>
    <sheet name="FY 23-24" sheetId="2" r:id="rId2"/>
    <sheet name="FY 22-23" sheetId="3" r:id="rId3"/>
  </sheets>
  <definedNames>
    <definedName name="_xlfn.IFERROR" hidden="1">#NAME?</definedName>
    <definedName name="_xlnm.Print_Area" localSheetId="2">'FY 22-23'!$A$1:$G$66</definedName>
    <definedName name="_xlnm.Print_Area" localSheetId="1">'FY 23-24'!$A$1:$G$67</definedName>
    <definedName name="_xlnm.Print_Area" localSheetId="0">'FY 24-25'!$A$1:$G$67</definedName>
  </definedNames>
  <calcPr fullCalcOnLoad="1"/>
</workbook>
</file>

<file path=xl/sharedStrings.xml><?xml version="1.0" encoding="utf-8"?>
<sst xmlns="http://schemas.openxmlformats.org/spreadsheetml/2006/main" count="54" uniqueCount="19">
  <si>
    <t>Credits</t>
  </si>
  <si>
    <t>Avg Daily</t>
  </si>
  <si>
    <t>Win/VGM</t>
  </si>
  <si>
    <t>Played</t>
  </si>
  <si>
    <t>Won</t>
  </si>
  <si>
    <t>Net Win</t>
  </si>
  <si>
    <t>VGM's</t>
  </si>
  <si>
    <t>per Day</t>
  </si>
  <si>
    <t>Total</t>
  </si>
  <si>
    <t>Week-Ending</t>
  </si>
  <si>
    <t>Free Play</t>
  </si>
  <si>
    <t>Allowance</t>
  </si>
  <si>
    <t>Fiscal Year 2022/2023</t>
  </si>
  <si>
    <t>Resorts World Casino Hudson Valley</t>
  </si>
  <si>
    <t>1401 NY-300</t>
  </si>
  <si>
    <t>www.rwhudsonvalleyny.com</t>
  </si>
  <si>
    <t>Newburgh, NY 12550</t>
  </si>
  <si>
    <t>Fiscal Year 2023/2024</t>
  </si>
  <si>
    <t>Fiscal Year 2024/2025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</si>
</sst>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%_);[Red]\(0.00%\)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_);\(&quot;$&quot;#,##0.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color indexed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8" fillId="0" borderId="1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11" xfId="0" applyNumberFormat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38" fontId="0" fillId="0" borderId="11" xfId="0" applyNumberFormat="1" applyBorder="1" applyAlignment="1">
      <alignment/>
    </xf>
    <xf numFmtId="6" fontId="6" fillId="0" borderId="0" xfId="53" applyNumberFormat="1" applyFont="1" applyAlignment="1" applyProtection="1">
      <alignment horizontal="center"/>
      <protection/>
    </xf>
    <xf numFmtId="6" fontId="3" fillId="0" borderId="0" xfId="53" applyNumberFormat="1" applyAlignment="1" applyProtection="1">
      <alignment horizontal="center"/>
      <protection/>
    </xf>
    <xf numFmtId="6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5" fontId="46" fillId="0" borderId="0" xfId="0" applyNumberFormat="1" applyFont="1" applyBorder="1" applyAlignment="1">
      <alignment/>
    </xf>
    <xf numFmtId="6" fontId="4" fillId="0" borderId="0" xfId="0" applyNumberFormat="1" applyFont="1" applyAlignment="1">
      <alignment horizontal="center"/>
    </xf>
    <xf numFmtId="6" fontId="5" fillId="0" borderId="0" xfId="0" applyNumberFormat="1" applyFont="1" applyAlignment="1">
      <alignment horizontal="center"/>
    </xf>
    <xf numFmtId="6" fontId="3" fillId="0" borderId="0" xfId="53" applyNumberFormat="1" applyAlignment="1" applyProtection="1">
      <alignment horizontal="center"/>
      <protection/>
    </xf>
    <xf numFmtId="6" fontId="9" fillId="0" borderId="0" xfId="53" applyNumberFormat="1" applyFont="1" applyAlignment="1" applyProtection="1">
      <alignment horizontal="center"/>
      <protection/>
    </xf>
    <xf numFmtId="0" fontId="10" fillId="0" borderId="0" xfId="0" applyFont="1" applyAlignment="1">
      <alignment horizontal="center" vertical="center"/>
    </xf>
    <xf numFmtId="164" fontId="7" fillId="33" borderId="12" xfId="0" applyNumberFormat="1" applyFont="1" applyFill="1" applyBorder="1" applyAlignment="1">
      <alignment horizontal="center"/>
    </xf>
    <xf numFmtId="164" fontId="7" fillId="33" borderId="13" xfId="0" applyNumberFormat="1" applyFont="1" applyFill="1" applyBorder="1" applyAlignment="1">
      <alignment horizontal="center"/>
    </xf>
    <xf numFmtId="164" fontId="7" fillId="33" borderId="14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whudsonvalleyny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whudsonvalleyny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whudsonvalleyny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7" t="s">
        <v>13</v>
      </c>
      <c r="B1" s="27"/>
      <c r="C1" s="27"/>
      <c r="D1" s="27"/>
      <c r="E1" s="27"/>
      <c r="F1" s="27"/>
      <c r="G1" s="27"/>
    </row>
    <row r="2" spans="1:7" ht="15">
      <c r="A2" s="28" t="s">
        <v>14</v>
      </c>
      <c r="B2" s="28"/>
      <c r="C2" s="28"/>
      <c r="D2" s="28"/>
      <c r="E2" s="28"/>
      <c r="F2" s="28"/>
      <c r="G2" s="28"/>
    </row>
    <row r="3" spans="1:7" s="1" customFormat="1" ht="15">
      <c r="A3" s="28" t="s">
        <v>16</v>
      </c>
      <c r="B3" s="28"/>
      <c r="C3" s="28"/>
      <c r="D3" s="28"/>
      <c r="E3" s="28"/>
      <c r="F3" s="28"/>
      <c r="G3" s="28"/>
    </row>
    <row r="4" spans="1:9" s="1" customFormat="1" ht="15">
      <c r="A4" s="29" t="s">
        <v>15</v>
      </c>
      <c r="B4" s="30"/>
      <c r="C4" s="30"/>
      <c r="D4" s="30"/>
      <c r="E4" s="30"/>
      <c r="F4" s="30"/>
      <c r="G4" s="30"/>
      <c r="I4"/>
    </row>
    <row r="5" spans="1:7" s="1" customFormat="1" ht="14.25">
      <c r="A5" s="23"/>
      <c r="B5" s="22"/>
      <c r="C5" s="31"/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18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10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11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45381</v>
      </c>
      <c r="B12" s="14">
        <v>23842356.97</v>
      </c>
      <c r="C12" s="14">
        <v>115718.45000000001</v>
      </c>
      <c r="D12" s="14">
        <f aca="true" t="shared" si="0" ref="D12:D64">IF(ISBLANK(B12),"",B12-C12-E12)</f>
        <v>22109170.46</v>
      </c>
      <c r="E12" s="14">
        <v>1617468.0600000003</v>
      </c>
      <c r="F12" s="15">
        <v>1213</v>
      </c>
      <c r="G12" s="24">
        <f>IF(ISBLANK(B12),"",E12/F12/7)</f>
        <v>190.49205747261811</v>
      </c>
    </row>
    <row r="13" spans="1:7" ht="12.75">
      <c r="A13" s="20">
        <f aca="true" t="shared" si="1" ref="A13:A63">+A12+7</f>
        <v>45388</v>
      </c>
      <c r="B13" s="14">
        <v>24291309.419999998</v>
      </c>
      <c r="C13" s="14">
        <v>131485.84999999998</v>
      </c>
      <c r="D13" s="14">
        <f t="shared" si="0"/>
        <v>22446966.309999995</v>
      </c>
      <c r="E13" s="14">
        <v>1712857.260000001</v>
      </c>
      <c r="F13" s="15">
        <v>1213</v>
      </c>
      <c r="G13" s="24">
        <f>IF(ISBLANK(B13),"",E13/F13/7)</f>
        <v>201.72621128253454</v>
      </c>
    </row>
    <row r="14" spans="1:7" ht="12.75">
      <c r="A14" s="20">
        <f t="shared" si="1"/>
        <v>45395</v>
      </c>
      <c r="D14" s="14">
        <f t="shared" si="0"/>
      </c>
      <c r="G14" s="24">
        <f aca="true" t="shared" si="2" ref="G14:G64">IF(ISBLANK(B14),"",E14/F14/7)</f>
      </c>
    </row>
    <row r="15" spans="1:7" ht="12.75">
      <c r="A15" s="20">
        <f t="shared" si="1"/>
        <v>45402</v>
      </c>
      <c r="D15" s="14">
        <f t="shared" si="0"/>
      </c>
      <c r="G15" s="24">
        <f t="shared" si="2"/>
      </c>
    </row>
    <row r="16" spans="1:7" ht="12.75">
      <c r="A16" s="20">
        <f t="shared" si="1"/>
        <v>45409</v>
      </c>
      <c r="D16" s="14">
        <f t="shared" si="0"/>
      </c>
      <c r="G16" s="24">
        <f t="shared" si="2"/>
      </c>
    </row>
    <row r="17" spans="1:7" ht="12.75">
      <c r="A17" s="20">
        <f t="shared" si="1"/>
        <v>45416</v>
      </c>
      <c r="D17" s="14">
        <f t="shared" si="0"/>
      </c>
      <c r="G17" s="24">
        <f t="shared" si="2"/>
      </c>
    </row>
    <row r="18" spans="1:7" ht="12.75">
      <c r="A18" s="20">
        <f t="shared" si="1"/>
        <v>45423</v>
      </c>
      <c r="D18" s="14">
        <f t="shared" si="0"/>
      </c>
      <c r="G18" s="24">
        <f t="shared" si="2"/>
      </c>
    </row>
    <row r="19" spans="1:7" ht="12.75">
      <c r="A19" s="20">
        <f t="shared" si="1"/>
        <v>45430</v>
      </c>
      <c r="D19" s="14">
        <f t="shared" si="0"/>
      </c>
      <c r="G19" s="24">
        <f t="shared" si="2"/>
      </c>
    </row>
    <row r="20" spans="1:7" ht="12.75">
      <c r="A20" s="20">
        <f t="shared" si="1"/>
        <v>45437</v>
      </c>
      <c r="D20" s="14">
        <f t="shared" si="0"/>
      </c>
      <c r="G20" s="24">
        <f t="shared" si="2"/>
      </c>
    </row>
    <row r="21" spans="1:7" ht="12.75">
      <c r="A21" s="20">
        <f t="shared" si="1"/>
        <v>45444</v>
      </c>
      <c r="D21" s="14">
        <f t="shared" si="0"/>
      </c>
      <c r="G21" s="24">
        <f t="shared" si="2"/>
      </c>
    </row>
    <row r="22" spans="1:7" ht="12.75">
      <c r="A22" s="20">
        <f t="shared" si="1"/>
        <v>45451</v>
      </c>
      <c r="D22" s="14">
        <f t="shared" si="0"/>
      </c>
      <c r="G22" s="24">
        <f t="shared" si="2"/>
      </c>
    </row>
    <row r="23" spans="1:7" ht="12.75">
      <c r="A23" s="20">
        <f t="shared" si="1"/>
        <v>45458</v>
      </c>
      <c r="D23" s="14">
        <f t="shared" si="0"/>
      </c>
      <c r="G23" s="24">
        <f t="shared" si="2"/>
      </c>
    </row>
    <row r="24" spans="1:7" ht="12.75">
      <c r="A24" s="20">
        <f t="shared" si="1"/>
        <v>45465</v>
      </c>
      <c r="D24" s="14">
        <f t="shared" si="0"/>
      </c>
      <c r="G24" s="24">
        <f t="shared" si="2"/>
      </c>
    </row>
    <row r="25" spans="1:7" ht="12.75">
      <c r="A25" s="20">
        <f t="shared" si="1"/>
        <v>45472</v>
      </c>
      <c r="D25" s="14">
        <f t="shared" si="0"/>
      </c>
      <c r="G25" s="24">
        <f t="shared" si="2"/>
      </c>
    </row>
    <row r="26" spans="1:7" ht="12.75">
      <c r="A26" s="20">
        <f t="shared" si="1"/>
        <v>45479</v>
      </c>
      <c r="D26" s="14">
        <f t="shared" si="0"/>
      </c>
      <c r="G26" s="24">
        <f t="shared" si="2"/>
      </c>
    </row>
    <row r="27" spans="1:7" ht="12.75">
      <c r="A27" s="20">
        <f t="shared" si="1"/>
        <v>45486</v>
      </c>
      <c r="D27" s="14">
        <f t="shared" si="0"/>
      </c>
      <c r="G27" s="24">
        <f t="shared" si="2"/>
      </c>
    </row>
    <row r="28" spans="1:7" ht="12.75">
      <c r="A28" s="20">
        <f t="shared" si="1"/>
        <v>45493</v>
      </c>
      <c r="D28" s="14">
        <f t="shared" si="0"/>
      </c>
      <c r="G28" s="24">
        <f t="shared" si="2"/>
      </c>
    </row>
    <row r="29" spans="1:7" ht="12.75">
      <c r="A29" s="20">
        <f t="shared" si="1"/>
        <v>45500</v>
      </c>
      <c r="D29" s="14">
        <f t="shared" si="0"/>
      </c>
      <c r="G29" s="24">
        <f t="shared" si="2"/>
      </c>
    </row>
    <row r="30" spans="1:7" ht="12.75">
      <c r="A30" s="20">
        <f t="shared" si="1"/>
        <v>45507</v>
      </c>
      <c r="D30" s="14">
        <f t="shared" si="0"/>
      </c>
      <c r="G30" s="24">
        <f t="shared" si="2"/>
      </c>
    </row>
    <row r="31" spans="1:7" ht="12.75">
      <c r="A31" s="20">
        <f t="shared" si="1"/>
        <v>45514</v>
      </c>
      <c r="D31" s="14">
        <f t="shared" si="0"/>
      </c>
      <c r="G31" s="24">
        <f t="shared" si="2"/>
      </c>
    </row>
    <row r="32" spans="1:7" ht="12.75">
      <c r="A32" s="20">
        <f t="shared" si="1"/>
        <v>45521</v>
      </c>
      <c r="D32" s="14">
        <f t="shared" si="0"/>
      </c>
      <c r="G32" s="24">
        <f t="shared" si="2"/>
      </c>
    </row>
    <row r="33" spans="1:7" ht="12.75">
      <c r="A33" s="20">
        <f t="shared" si="1"/>
        <v>45528</v>
      </c>
      <c r="D33" s="14">
        <f t="shared" si="0"/>
      </c>
      <c r="G33" s="24">
        <f t="shared" si="2"/>
      </c>
    </row>
    <row r="34" spans="1:7" ht="12.75">
      <c r="A34" s="20">
        <f t="shared" si="1"/>
        <v>45535</v>
      </c>
      <c r="D34" s="14">
        <f t="shared" si="0"/>
      </c>
      <c r="G34" s="24">
        <f t="shared" si="2"/>
      </c>
    </row>
    <row r="35" spans="1:7" ht="12.75">
      <c r="A35" s="20">
        <f t="shared" si="1"/>
        <v>45542</v>
      </c>
      <c r="D35" s="14">
        <f t="shared" si="0"/>
      </c>
      <c r="G35" s="24">
        <f t="shared" si="2"/>
      </c>
    </row>
    <row r="36" spans="1:7" ht="12.75">
      <c r="A36" s="20">
        <f t="shared" si="1"/>
        <v>45549</v>
      </c>
      <c r="D36" s="14">
        <f t="shared" si="0"/>
      </c>
      <c r="G36" s="24">
        <f t="shared" si="2"/>
      </c>
    </row>
    <row r="37" spans="1:7" ht="12.75">
      <c r="A37" s="20">
        <f t="shared" si="1"/>
        <v>45556</v>
      </c>
      <c r="D37" s="14">
        <f t="shared" si="0"/>
      </c>
      <c r="G37" s="24">
        <f t="shared" si="2"/>
      </c>
    </row>
    <row r="38" spans="1:7" ht="12.75">
      <c r="A38" s="20">
        <f t="shared" si="1"/>
        <v>45563</v>
      </c>
      <c r="B38" s="24"/>
      <c r="C38" s="24"/>
      <c r="D38" s="14">
        <f t="shared" si="0"/>
      </c>
      <c r="E38" s="24"/>
      <c r="F38" s="25"/>
      <c r="G38" s="24">
        <f t="shared" si="2"/>
      </c>
    </row>
    <row r="39" spans="1:7" ht="12.75">
      <c r="A39" s="20">
        <f t="shared" si="1"/>
        <v>45570</v>
      </c>
      <c r="B39" s="26"/>
      <c r="C39" s="26"/>
      <c r="D39" s="14">
        <f t="shared" si="0"/>
      </c>
      <c r="E39" s="24"/>
      <c r="F39" s="25"/>
      <c r="G39" s="24">
        <f t="shared" si="2"/>
      </c>
    </row>
    <row r="40" spans="1:7" ht="12.75">
      <c r="A40" s="20">
        <f t="shared" si="1"/>
        <v>45577</v>
      </c>
      <c r="B40" s="24"/>
      <c r="C40" s="24"/>
      <c r="D40" s="14">
        <f t="shared" si="0"/>
      </c>
      <c r="E40" s="24"/>
      <c r="F40" s="25"/>
      <c r="G40" s="24">
        <f t="shared" si="2"/>
      </c>
    </row>
    <row r="41" spans="1:7" ht="12.75">
      <c r="A41" s="20">
        <f t="shared" si="1"/>
        <v>45584</v>
      </c>
      <c r="B41" s="24"/>
      <c r="C41" s="24"/>
      <c r="D41" s="14">
        <f t="shared" si="0"/>
      </c>
      <c r="E41" s="24"/>
      <c r="F41" s="25"/>
      <c r="G41" s="24">
        <f t="shared" si="2"/>
      </c>
    </row>
    <row r="42" spans="1:7" ht="12.75">
      <c r="A42" s="20">
        <f t="shared" si="1"/>
        <v>45591</v>
      </c>
      <c r="B42" s="24"/>
      <c r="C42" s="24"/>
      <c r="D42" s="14">
        <f t="shared" si="0"/>
      </c>
      <c r="E42" s="24"/>
      <c r="F42" s="25"/>
      <c r="G42" s="24">
        <f t="shared" si="2"/>
      </c>
    </row>
    <row r="43" spans="1:7" ht="12.75">
      <c r="A43" s="20">
        <f t="shared" si="1"/>
        <v>45598</v>
      </c>
      <c r="B43" s="24"/>
      <c r="C43" s="24"/>
      <c r="D43" s="14">
        <f t="shared" si="0"/>
      </c>
      <c r="E43" s="24"/>
      <c r="F43" s="25"/>
      <c r="G43" s="24">
        <f t="shared" si="2"/>
      </c>
    </row>
    <row r="44" spans="1:7" ht="12.75">
      <c r="A44" s="20">
        <f t="shared" si="1"/>
        <v>45605</v>
      </c>
      <c r="B44" s="24"/>
      <c r="C44" s="24"/>
      <c r="D44" s="14">
        <f t="shared" si="0"/>
      </c>
      <c r="E44" s="24"/>
      <c r="F44" s="25"/>
      <c r="G44" s="24">
        <f t="shared" si="2"/>
      </c>
    </row>
    <row r="45" spans="1:7" ht="12.75">
      <c r="A45" s="20">
        <f t="shared" si="1"/>
        <v>45612</v>
      </c>
      <c r="B45" s="24"/>
      <c r="C45" s="24"/>
      <c r="D45" s="14">
        <f t="shared" si="0"/>
      </c>
      <c r="E45" s="24"/>
      <c r="F45" s="25"/>
      <c r="G45" s="24">
        <f t="shared" si="2"/>
      </c>
    </row>
    <row r="46" spans="1:7" ht="12.75">
      <c r="A46" s="20">
        <f t="shared" si="1"/>
        <v>45619</v>
      </c>
      <c r="B46" s="24"/>
      <c r="C46" s="24"/>
      <c r="D46" s="14">
        <f t="shared" si="0"/>
      </c>
      <c r="E46" s="24"/>
      <c r="F46" s="25"/>
      <c r="G46" s="24">
        <f t="shared" si="2"/>
      </c>
    </row>
    <row r="47" spans="1:7" ht="12.75">
      <c r="A47" s="20">
        <f t="shared" si="1"/>
        <v>45626</v>
      </c>
      <c r="B47" s="24"/>
      <c r="C47" s="24"/>
      <c r="D47" s="14">
        <f t="shared" si="0"/>
      </c>
      <c r="E47" s="24"/>
      <c r="F47" s="25"/>
      <c r="G47" s="24">
        <f t="shared" si="2"/>
      </c>
    </row>
    <row r="48" spans="1:7" ht="12.75">
      <c r="A48" s="20">
        <f t="shared" si="1"/>
        <v>45633</v>
      </c>
      <c r="B48" s="24"/>
      <c r="C48" s="24"/>
      <c r="D48" s="14">
        <f t="shared" si="0"/>
      </c>
      <c r="E48" s="24"/>
      <c r="F48" s="25"/>
      <c r="G48" s="24">
        <f t="shared" si="2"/>
      </c>
    </row>
    <row r="49" spans="1:7" ht="12.75">
      <c r="A49" s="20">
        <f t="shared" si="1"/>
        <v>45640</v>
      </c>
      <c r="B49" s="24"/>
      <c r="C49" s="24"/>
      <c r="D49" s="14">
        <f t="shared" si="0"/>
      </c>
      <c r="E49" s="24"/>
      <c r="F49" s="25"/>
      <c r="G49" s="24">
        <f t="shared" si="2"/>
      </c>
    </row>
    <row r="50" spans="1:7" ht="12.75">
      <c r="A50" s="20">
        <f t="shared" si="1"/>
        <v>45647</v>
      </c>
      <c r="B50" s="24"/>
      <c r="C50" s="24"/>
      <c r="D50" s="14">
        <f t="shared" si="0"/>
      </c>
      <c r="E50" s="24"/>
      <c r="F50" s="25"/>
      <c r="G50" s="24">
        <f t="shared" si="2"/>
      </c>
    </row>
    <row r="51" spans="1:7" ht="12.75">
      <c r="A51" s="20">
        <f t="shared" si="1"/>
        <v>45654</v>
      </c>
      <c r="B51" s="24"/>
      <c r="C51" s="24"/>
      <c r="D51" s="14">
        <f t="shared" si="0"/>
      </c>
      <c r="E51" s="24"/>
      <c r="F51" s="25"/>
      <c r="G51" s="24">
        <f t="shared" si="2"/>
      </c>
    </row>
    <row r="52" spans="1:7" ht="12.75">
      <c r="A52" s="20">
        <f t="shared" si="1"/>
        <v>45661</v>
      </c>
      <c r="B52" s="24"/>
      <c r="C52" s="24"/>
      <c r="D52" s="14">
        <f t="shared" si="0"/>
      </c>
      <c r="E52" s="24"/>
      <c r="F52" s="25"/>
      <c r="G52" s="24">
        <f t="shared" si="2"/>
      </c>
    </row>
    <row r="53" spans="1:7" ht="12.75">
      <c r="A53" s="20">
        <f t="shared" si="1"/>
        <v>45668</v>
      </c>
      <c r="B53" s="24"/>
      <c r="C53" s="24"/>
      <c r="D53" s="14">
        <f t="shared" si="0"/>
      </c>
      <c r="E53" s="24"/>
      <c r="F53" s="25"/>
      <c r="G53" s="24">
        <f t="shared" si="2"/>
      </c>
    </row>
    <row r="54" spans="1:7" ht="12.75">
      <c r="A54" s="20">
        <f t="shared" si="1"/>
        <v>45675</v>
      </c>
      <c r="B54" s="24"/>
      <c r="C54" s="24"/>
      <c r="D54" s="14">
        <f t="shared" si="0"/>
      </c>
      <c r="E54" s="24"/>
      <c r="F54" s="25"/>
      <c r="G54" s="24">
        <f t="shared" si="2"/>
      </c>
    </row>
    <row r="55" spans="1:7" ht="12.75">
      <c r="A55" s="20">
        <f t="shared" si="1"/>
        <v>45682</v>
      </c>
      <c r="B55" s="24"/>
      <c r="C55" s="24"/>
      <c r="D55" s="14">
        <f t="shared" si="0"/>
      </c>
      <c r="E55" s="24"/>
      <c r="F55" s="25"/>
      <c r="G55" s="24">
        <f t="shared" si="2"/>
      </c>
    </row>
    <row r="56" spans="1:7" ht="12.75">
      <c r="A56" s="20">
        <f t="shared" si="1"/>
        <v>45689</v>
      </c>
      <c r="B56" s="24"/>
      <c r="C56" s="24"/>
      <c r="D56" s="14">
        <f t="shared" si="0"/>
      </c>
      <c r="E56" s="24"/>
      <c r="F56" s="25"/>
      <c r="G56" s="24">
        <f t="shared" si="2"/>
      </c>
    </row>
    <row r="57" spans="1:7" ht="12.75">
      <c r="A57" s="20">
        <f t="shared" si="1"/>
        <v>45696</v>
      </c>
      <c r="B57" s="24"/>
      <c r="C57" s="24"/>
      <c r="D57" s="14">
        <f t="shared" si="0"/>
      </c>
      <c r="E57" s="24"/>
      <c r="F57" s="25"/>
      <c r="G57" s="24">
        <f t="shared" si="2"/>
      </c>
    </row>
    <row r="58" spans="1:7" ht="12.75">
      <c r="A58" s="20">
        <f t="shared" si="1"/>
        <v>45703</v>
      </c>
      <c r="B58" s="24"/>
      <c r="C58" s="24"/>
      <c r="D58" s="14">
        <f t="shared" si="0"/>
      </c>
      <c r="E58" s="24"/>
      <c r="F58" s="25"/>
      <c r="G58" s="24">
        <f t="shared" si="2"/>
      </c>
    </row>
    <row r="59" spans="1:7" ht="12.75">
      <c r="A59" s="20">
        <f t="shared" si="1"/>
        <v>45710</v>
      </c>
      <c r="B59" s="24"/>
      <c r="C59" s="24"/>
      <c r="D59" s="14">
        <f t="shared" si="0"/>
      </c>
      <c r="E59" s="24"/>
      <c r="F59" s="25"/>
      <c r="G59" s="24">
        <f t="shared" si="2"/>
      </c>
    </row>
    <row r="60" spans="1:7" ht="12.75">
      <c r="A60" s="20">
        <f t="shared" si="1"/>
        <v>45717</v>
      </c>
      <c r="B60" s="24"/>
      <c r="C60" s="24"/>
      <c r="D60" s="14">
        <f t="shared" si="0"/>
      </c>
      <c r="E60" s="24"/>
      <c r="F60" s="25"/>
      <c r="G60" s="24">
        <f t="shared" si="2"/>
      </c>
    </row>
    <row r="61" spans="1:7" ht="12.75">
      <c r="A61" s="20">
        <f t="shared" si="1"/>
        <v>45724</v>
      </c>
      <c r="B61" s="24"/>
      <c r="C61" s="24"/>
      <c r="D61" s="14">
        <f t="shared" si="0"/>
      </c>
      <c r="E61" s="24"/>
      <c r="F61" s="25"/>
      <c r="G61" s="24">
        <f t="shared" si="2"/>
      </c>
    </row>
    <row r="62" spans="1:7" ht="12.75">
      <c r="A62" s="20">
        <f t="shared" si="1"/>
        <v>45731</v>
      </c>
      <c r="B62" s="24"/>
      <c r="C62" s="24"/>
      <c r="D62" s="14">
        <f t="shared" si="0"/>
      </c>
      <c r="E62" s="24"/>
      <c r="F62" s="25"/>
      <c r="G62" s="24">
        <f t="shared" si="2"/>
      </c>
    </row>
    <row r="63" spans="1:7" ht="12.75">
      <c r="A63" s="20">
        <f t="shared" si="1"/>
        <v>45738</v>
      </c>
      <c r="B63" s="24"/>
      <c r="C63" s="24"/>
      <c r="D63" s="14">
        <f t="shared" si="0"/>
      </c>
      <c r="E63" s="24"/>
      <c r="F63" s="25"/>
      <c r="G63" s="24">
        <f t="shared" si="2"/>
      </c>
    </row>
    <row r="64" spans="1:7" ht="12.75">
      <c r="A64" s="20"/>
      <c r="B64" s="24"/>
      <c r="C64" s="24"/>
      <c r="D64" s="14">
        <f t="shared" si="0"/>
      </c>
      <c r="E64" s="24"/>
      <c r="F64" s="25"/>
      <c r="G64" s="24">
        <f t="shared" si="2"/>
      </c>
    </row>
    <row r="65" ht="12.75">
      <c r="A65" s="20"/>
    </row>
    <row r="66" spans="1:7" s="19" customFormat="1" ht="13.5" thickBot="1">
      <c r="A66" s="2" t="s">
        <v>8</v>
      </c>
      <c r="B66" s="16">
        <f>IF(SUM(B12:B65)=0,"",SUM(B12:B65))</f>
        <v>48133666.39</v>
      </c>
      <c r="C66" s="16">
        <f>IF(SUM(C12:C65)=0,"",SUM(C12:C65))</f>
        <v>247204.3</v>
      </c>
      <c r="D66" s="16">
        <f>IF(SUM(D12:D65)=0,"",SUM(D12:D65))</f>
        <v>44556136.769999996</v>
      </c>
      <c r="E66" s="16">
        <f>IF(SUM(E12:E65)=0,"",SUM(E12:E65))</f>
        <v>3330325.320000001</v>
      </c>
      <c r="F66" s="21">
        <f>_xlfn.IFERROR(SUM(F12:F63)/COUNT(F12:F63)," ")</f>
        <v>1213</v>
      </c>
      <c r="G66" s="16">
        <f>_xlfn.IFERROR(E66/SUM(F12:F65)/7," ")</f>
        <v>196.10913437757634</v>
      </c>
    </row>
    <row r="67" spans="1:7" ht="13.5" thickTop="1">
      <c r="A67" s="17"/>
      <c r="B67" s="18"/>
      <c r="C67" s="18"/>
      <c r="D67" s="18"/>
      <c r="E67" s="18"/>
      <c r="F67" s="19"/>
      <c r="G67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hudsonvalleyny.com"/>
  </hyperlinks>
  <printOptions horizontalCentered="1"/>
  <pageMargins left="0" right="0" top="0.5" bottom="0.25" header="0.5" footer="0.5"/>
  <pageSetup fitToHeight="1" fitToWidth="1" horizontalDpi="600" verticalDpi="600" orientation="portrait" scale="8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pane ySplit="10" topLeftCell="A56" activePane="bottomLeft" state="frozen"/>
      <selection pane="topLeft" activeCell="A1" sqref="A1"/>
      <selection pane="bottomLeft" activeCell="C79" sqref="C79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7" t="s">
        <v>13</v>
      </c>
      <c r="B1" s="27"/>
      <c r="C1" s="27"/>
      <c r="D1" s="27"/>
      <c r="E1" s="27"/>
      <c r="F1" s="27"/>
      <c r="G1" s="27"/>
    </row>
    <row r="2" spans="1:7" ht="15">
      <c r="A2" s="28" t="s">
        <v>14</v>
      </c>
      <c r="B2" s="28"/>
      <c r="C2" s="28"/>
      <c r="D2" s="28"/>
      <c r="E2" s="28"/>
      <c r="F2" s="28"/>
      <c r="G2" s="28"/>
    </row>
    <row r="3" spans="1:7" s="1" customFormat="1" ht="15">
      <c r="A3" s="28" t="s">
        <v>16</v>
      </c>
      <c r="B3" s="28"/>
      <c r="C3" s="28"/>
      <c r="D3" s="28"/>
      <c r="E3" s="28"/>
      <c r="F3" s="28"/>
      <c r="G3" s="28"/>
    </row>
    <row r="4" spans="1:9" s="1" customFormat="1" ht="15">
      <c r="A4" s="29" t="s">
        <v>15</v>
      </c>
      <c r="B4" s="30"/>
      <c r="C4" s="30"/>
      <c r="D4" s="30"/>
      <c r="E4" s="30"/>
      <c r="F4" s="30"/>
      <c r="G4" s="30"/>
      <c r="I4"/>
    </row>
    <row r="5" spans="1:7" s="1" customFormat="1" ht="14.25">
      <c r="A5" s="23"/>
      <c r="B5" s="22"/>
      <c r="C5" s="31"/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17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10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11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45017</v>
      </c>
      <c r="B12" s="14">
        <v>19029270.34</v>
      </c>
      <c r="C12" s="14">
        <v>71451.73</v>
      </c>
      <c r="D12" s="14">
        <f aca="true" t="shared" si="0" ref="D12:D63">IF(ISBLANK(B12),"",B12-C12-E12)</f>
        <v>17609746.58</v>
      </c>
      <c r="E12" s="14">
        <v>1348072.0300000003</v>
      </c>
      <c r="F12" s="15">
        <v>1197</v>
      </c>
      <c r="G12" s="24">
        <f>IF(ISBLANK(B12),"",E12/F12/7)</f>
        <v>160.8869829335243</v>
      </c>
    </row>
    <row r="13" spans="1:7" ht="12.75">
      <c r="A13" s="20">
        <f aca="true" t="shared" si="1" ref="A13:A63">+A12+7</f>
        <v>45024</v>
      </c>
      <c r="B13" s="14">
        <v>19685007.240000002</v>
      </c>
      <c r="C13" s="14">
        <v>72213.76</v>
      </c>
      <c r="D13" s="14">
        <f>IF(ISBLANK(B13),"",B13-C13-E13)</f>
        <v>18262411.060000002</v>
      </c>
      <c r="E13" s="14">
        <v>1350382.42</v>
      </c>
      <c r="F13" s="15">
        <v>1197</v>
      </c>
      <c r="G13" s="24">
        <f>IF(ISBLANK(B13),"",E13/F13/7)</f>
        <v>161.16271870151567</v>
      </c>
    </row>
    <row r="14" spans="1:7" ht="12.75">
      <c r="A14" s="20">
        <f t="shared" si="1"/>
        <v>45031</v>
      </c>
      <c r="B14" s="14">
        <v>17857935.27</v>
      </c>
      <c r="C14" s="14">
        <v>71069.09999999999</v>
      </c>
      <c r="D14" s="14">
        <f t="shared" si="0"/>
        <v>16520665.389999999</v>
      </c>
      <c r="E14" s="14">
        <v>1266200.7799999998</v>
      </c>
      <c r="F14" s="15">
        <v>1197</v>
      </c>
      <c r="G14" s="24">
        <f aca="true" t="shared" si="2" ref="G14:G63">IF(ISBLANK(B14),"",E14/F14/7)</f>
        <v>151.11597804033892</v>
      </c>
    </row>
    <row r="15" spans="1:7" ht="12.75">
      <c r="A15" s="20">
        <f t="shared" si="1"/>
        <v>45038</v>
      </c>
      <c r="B15" s="14">
        <v>19366256.96</v>
      </c>
      <c r="C15" s="14">
        <v>80108.82</v>
      </c>
      <c r="D15" s="14">
        <f>IF(ISBLANK(B15),"",B15-C15-E15)</f>
        <v>18018365.51</v>
      </c>
      <c r="E15" s="14">
        <v>1267782.6300000004</v>
      </c>
      <c r="F15" s="15">
        <v>1197</v>
      </c>
      <c r="G15" s="24">
        <f t="shared" si="2"/>
        <v>151.30476548514144</v>
      </c>
    </row>
    <row r="16" spans="1:7" ht="12.75">
      <c r="A16" s="20">
        <f t="shared" si="1"/>
        <v>45045</v>
      </c>
      <c r="B16" s="14">
        <v>21535491.24</v>
      </c>
      <c r="C16" s="14">
        <v>89875.93</v>
      </c>
      <c r="D16" s="14">
        <f>IF(ISBLANK(B16),"",B16-C16-E16)</f>
        <v>19881037.74</v>
      </c>
      <c r="E16" s="14">
        <v>1564577.5699999996</v>
      </c>
      <c r="F16" s="15">
        <v>1197</v>
      </c>
      <c r="G16" s="24">
        <f t="shared" si="2"/>
        <v>186.7260496479293</v>
      </c>
    </row>
    <row r="17" spans="1:7" ht="12.75">
      <c r="A17" s="20">
        <f t="shared" si="1"/>
        <v>45052</v>
      </c>
      <c r="B17" s="14">
        <v>19887542.18</v>
      </c>
      <c r="C17" s="14">
        <v>56541.84</v>
      </c>
      <c r="D17" s="14">
        <f aca="true" t="shared" si="3" ref="D17:D35">IF(ISBLANK(B17),"",B17-C17-E17)</f>
        <v>18325795.13</v>
      </c>
      <c r="E17" s="14">
        <v>1505205.2099999997</v>
      </c>
      <c r="F17" s="15">
        <v>1197</v>
      </c>
      <c r="G17" s="24">
        <f t="shared" si="2"/>
        <v>179.6401969208736</v>
      </c>
    </row>
    <row r="18" spans="1:7" ht="12.75">
      <c r="A18" s="20">
        <f t="shared" si="1"/>
        <v>45059</v>
      </c>
      <c r="B18" s="14">
        <v>17577524.380000003</v>
      </c>
      <c r="C18" s="14">
        <v>47796.83</v>
      </c>
      <c r="D18" s="14">
        <f t="shared" si="3"/>
        <v>16367419.720000004</v>
      </c>
      <c r="E18" s="14">
        <v>1162307.83</v>
      </c>
      <c r="F18" s="15">
        <v>1197</v>
      </c>
      <c r="G18" s="24">
        <f t="shared" si="2"/>
        <v>138.7167716911326</v>
      </c>
    </row>
    <row r="19" spans="1:7" ht="12.75">
      <c r="A19" s="20">
        <f t="shared" si="1"/>
        <v>45066</v>
      </c>
      <c r="B19" s="14">
        <v>19969267.22</v>
      </c>
      <c r="C19" s="14">
        <v>54970.7</v>
      </c>
      <c r="D19" s="14">
        <f t="shared" si="3"/>
        <v>18423158.63</v>
      </c>
      <c r="E19" s="14">
        <v>1491137.89</v>
      </c>
      <c r="F19" s="15">
        <v>1197</v>
      </c>
      <c r="G19" s="24">
        <f t="shared" si="2"/>
        <v>177.96131877312328</v>
      </c>
    </row>
    <row r="20" spans="1:7" ht="12.75">
      <c r="A20" s="20">
        <f t="shared" si="1"/>
        <v>45073</v>
      </c>
      <c r="B20" s="14">
        <v>19035424.520000003</v>
      </c>
      <c r="C20" s="14">
        <v>47570.3</v>
      </c>
      <c r="D20" s="14">
        <f t="shared" si="3"/>
        <v>17649949.930000003</v>
      </c>
      <c r="E20" s="14">
        <v>1337904.2900000003</v>
      </c>
      <c r="F20" s="15">
        <v>1197</v>
      </c>
      <c r="G20" s="24">
        <f t="shared" si="2"/>
        <v>159.67350399809052</v>
      </c>
    </row>
    <row r="21" spans="1:7" ht="12.75">
      <c r="A21" s="20">
        <f t="shared" si="1"/>
        <v>45080</v>
      </c>
      <c r="B21" s="14">
        <v>20808486.08</v>
      </c>
      <c r="C21" s="14">
        <v>51686.69</v>
      </c>
      <c r="D21" s="14">
        <f t="shared" si="3"/>
        <v>19375623.819999997</v>
      </c>
      <c r="E21" s="14">
        <v>1381175.5700000003</v>
      </c>
      <c r="F21" s="15">
        <v>1197</v>
      </c>
      <c r="G21" s="24">
        <f t="shared" si="2"/>
        <v>164.83775748896053</v>
      </c>
    </row>
    <row r="22" spans="1:7" ht="12.75">
      <c r="A22" s="20">
        <f t="shared" si="1"/>
        <v>45087</v>
      </c>
      <c r="B22" s="14">
        <v>19572158.02</v>
      </c>
      <c r="C22" s="14">
        <v>47220.78</v>
      </c>
      <c r="D22" s="14">
        <f t="shared" si="3"/>
        <v>18097517.22</v>
      </c>
      <c r="E22" s="14">
        <v>1427420.0199999998</v>
      </c>
      <c r="F22" s="15">
        <v>1197</v>
      </c>
      <c r="G22" s="24">
        <f t="shared" si="2"/>
        <v>170.35684687910248</v>
      </c>
    </row>
    <row r="23" spans="1:7" ht="12.75">
      <c r="A23" s="20">
        <f t="shared" si="1"/>
        <v>45094</v>
      </c>
      <c r="B23" s="14">
        <v>19748829.660000004</v>
      </c>
      <c r="C23" s="14">
        <v>44150.920000000006</v>
      </c>
      <c r="D23" s="14">
        <f t="shared" si="3"/>
        <v>18381860.650000002</v>
      </c>
      <c r="E23" s="14">
        <v>1322818.0900000005</v>
      </c>
      <c r="F23" s="15">
        <v>1202</v>
      </c>
      <c r="G23" s="24">
        <f t="shared" si="2"/>
        <v>157.21631685286434</v>
      </c>
    </row>
    <row r="24" spans="1:7" ht="12.75">
      <c r="A24" s="20">
        <f t="shared" si="1"/>
        <v>45101</v>
      </c>
      <c r="B24" s="14">
        <v>18935066.68</v>
      </c>
      <c r="C24" s="14">
        <v>41114.86</v>
      </c>
      <c r="D24" s="14">
        <f t="shared" si="3"/>
        <v>17406043.48</v>
      </c>
      <c r="E24" s="14">
        <v>1487908.34</v>
      </c>
      <c r="F24" s="15">
        <v>1209</v>
      </c>
      <c r="G24" s="24">
        <f t="shared" si="2"/>
        <v>175.81334514947417</v>
      </c>
    </row>
    <row r="25" spans="1:7" ht="12.75">
      <c r="A25" s="20">
        <f t="shared" si="1"/>
        <v>45108</v>
      </c>
      <c r="B25" s="14">
        <v>18959696.49</v>
      </c>
      <c r="C25" s="14">
        <v>42799.03</v>
      </c>
      <c r="D25" s="14">
        <f t="shared" si="3"/>
        <v>17601076.08</v>
      </c>
      <c r="E25" s="14">
        <v>1315821.3800000001</v>
      </c>
      <c r="F25" s="15">
        <v>1209</v>
      </c>
      <c r="G25" s="24">
        <f t="shared" si="2"/>
        <v>155.4793075741463</v>
      </c>
    </row>
    <row r="26" spans="1:7" ht="12.75">
      <c r="A26" s="20">
        <f t="shared" si="1"/>
        <v>45115</v>
      </c>
      <c r="B26" s="14">
        <v>21505778.35</v>
      </c>
      <c r="C26" s="14">
        <v>46484.880000000005</v>
      </c>
      <c r="D26" s="14">
        <f t="shared" si="3"/>
        <v>19745260.450000003</v>
      </c>
      <c r="E26" s="14">
        <v>1714033.0199999996</v>
      </c>
      <c r="F26" s="15">
        <v>1209</v>
      </c>
      <c r="G26" s="24">
        <f t="shared" si="2"/>
        <v>202.53255583126546</v>
      </c>
    </row>
    <row r="27" spans="1:7" ht="12.75">
      <c r="A27" s="20">
        <f t="shared" si="1"/>
        <v>45122</v>
      </c>
      <c r="B27" s="14">
        <v>18656564.26</v>
      </c>
      <c r="C27" s="14">
        <v>39912.259999999995</v>
      </c>
      <c r="D27" s="14">
        <f t="shared" si="3"/>
        <v>17244871.15</v>
      </c>
      <c r="E27" s="14">
        <v>1371780.8500000006</v>
      </c>
      <c r="F27" s="15">
        <v>1209</v>
      </c>
      <c r="G27" s="24">
        <f t="shared" si="2"/>
        <v>162.0915573673639</v>
      </c>
    </row>
    <row r="28" spans="1:7" ht="12.75">
      <c r="A28" s="20">
        <f t="shared" si="1"/>
        <v>45129</v>
      </c>
      <c r="B28" s="14">
        <v>18768105.12</v>
      </c>
      <c r="C28" s="14">
        <v>34133.409999999996</v>
      </c>
      <c r="D28" s="14">
        <f t="shared" si="3"/>
        <v>17378605.94</v>
      </c>
      <c r="E28" s="14">
        <v>1355365.7700000005</v>
      </c>
      <c r="F28" s="15">
        <v>1209</v>
      </c>
      <c r="G28" s="24">
        <f t="shared" si="2"/>
        <v>160.1519283941865</v>
      </c>
    </row>
    <row r="29" spans="1:7" ht="12.75">
      <c r="A29" s="20">
        <f t="shared" si="1"/>
        <v>45136</v>
      </c>
      <c r="B29" s="14">
        <v>18919809.42</v>
      </c>
      <c r="C29" s="14">
        <v>38117.77</v>
      </c>
      <c r="D29" s="14">
        <f t="shared" si="3"/>
        <v>17477849.540000003</v>
      </c>
      <c r="E29" s="14">
        <v>1403842.1099999994</v>
      </c>
      <c r="F29" s="15">
        <v>1209</v>
      </c>
      <c r="G29" s="24">
        <f t="shared" si="2"/>
        <v>165.87996100673513</v>
      </c>
    </row>
    <row r="30" spans="1:7" ht="12.75">
      <c r="A30" s="20">
        <f t="shared" si="1"/>
        <v>45143</v>
      </c>
      <c r="B30" s="14">
        <v>18749381.15</v>
      </c>
      <c r="C30" s="14">
        <v>37332.68</v>
      </c>
      <c r="D30" s="14">
        <f t="shared" si="3"/>
        <v>17299358.189999998</v>
      </c>
      <c r="E30" s="14">
        <v>1412690.2799999998</v>
      </c>
      <c r="F30" s="15">
        <v>1209</v>
      </c>
      <c r="G30" s="24">
        <f t="shared" si="2"/>
        <v>166.92547323644095</v>
      </c>
    </row>
    <row r="31" spans="1:7" ht="12.75">
      <c r="A31" s="20">
        <f t="shared" si="1"/>
        <v>45150</v>
      </c>
      <c r="B31" s="14">
        <v>19400004.75</v>
      </c>
      <c r="C31" s="14">
        <v>37580.89</v>
      </c>
      <c r="D31" s="14">
        <f t="shared" si="3"/>
        <v>17897190.849999998</v>
      </c>
      <c r="E31" s="14">
        <v>1465233.0100000005</v>
      </c>
      <c r="F31" s="15">
        <v>1209</v>
      </c>
      <c r="G31" s="24">
        <f t="shared" si="2"/>
        <v>173.13399621883497</v>
      </c>
    </row>
    <row r="32" spans="1:7" ht="12.75">
      <c r="A32" s="20">
        <f t="shared" si="1"/>
        <v>45157</v>
      </c>
      <c r="B32" s="14">
        <v>19473213.720000003</v>
      </c>
      <c r="C32" s="14">
        <v>44779.23999999999</v>
      </c>
      <c r="D32" s="14">
        <f t="shared" si="3"/>
        <v>17920658.170000006</v>
      </c>
      <c r="E32" s="14">
        <v>1507776.3099999996</v>
      </c>
      <c r="F32" s="15">
        <v>1209</v>
      </c>
      <c r="G32" s="24">
        <f t="shared" si="2"/>
        <v>178.16097246839178</v>
      </c>
    </row>
    <row r="33" spans="1:7" ht="12.75">
      <c r="A33" s="20">
        <f t="shared" si="1"/>
        <v>45164</v>
      </c>
      <c r="B33" s="14">
        <v>18417504.58</v>
      </c>
      <c r="C33" s="14">
        <v>41971.66</v>
      </c>
      <c r="D33" s="14">
        <f t="shared" si="3"/>
        <v>17104956.95</v>
      </c>
      <c r="E33" s="14">
        <v>1270575.9699999995</v>
      </c>
      <c r="F33" s="15">
        <v>1209</v>
      </c>
      <c r="G33" s="24">
        <f t="shared" si="2"/>
        <v>150.13304620111066</v>
      </c>
    </row>
    <row r="34" spans="1:7" ht="12.75">
      <c r="A34" s="20">
        <f t="shared" si="1"/>
        <v>45171</v>
      </c>
      <c r="B34" s="14">
        <v>18298140.98</v>
      </c>
      <c r="C34" s="14">
        <v>44407.16</v>
      </c>
      <c r="D34" s="14">
        <f t="shared" si="3"/>
        <v>16971770.990000002</v>
      </c>
      <c r="E34" s="14">
        <v>1281962.83</v>
      </c>
      <c r="F34" s="15">
        <v>1209</v>
      </c>
      <c r="G34" s="24">
        <f t="shared" si="2"/>
        <v>151.4785336169207</v>
      </c>
    </row>
    <row r="35" spans="1:7" ht="12.75">
      <c r="A35" s="20">
        <f t="shared" si="1"/>
        <v>45178</v>
      </c>
      <c r="B35" s="14">
        <v>20097212.03</v>
      </c>
      <c r="C35" s="14">
        <v>103419.25</v>
      </c>
      <c r="D35" s="14">
        <f t="shared" si="3"/>
        <v>18510506.78</v>
      </c>
      <c r="E35" s="14">
        <v>1483285.9999999998</v>
      </c>
      <c r="F35" s="15">
        <v>1209</v>
      </c>
      <c r="G35" s="24">
        <f t="shared" si="2"/>
        <v>175.26716294458225</v>
      </c>
    </row>
    <row r="36" spans="1:7" ht="12.75">
      <c r="A36" s="20">
        <f t="shared" si="1"/>
        <v>45185</v>
      </c>
      <c r="B36" s="14">
        <v>19320162.81</v>
      </c>
      <c r="C36" s="14">
        <v>78202.12000000001</v>
      </c>
      <c r="D36" s="14">
        <f t="shared" si="0"/>
        <v>17991432.159999996</v>
      </c>
      <c r="E36" s="14">
        <v>1250528.5299999998</v>
      </c>
      <c r="F36" s="15">
        <v>1200</v>
      </c>
      <c r="G36" s="24">
        <f t="shared" si="2"/>
        <v>148.872444047619</v>
      </c>
    </row>
    <row r="37" spans="1:7" ht="12.75">
      <c r="A37" s="20">
        <f t="shared" si="1"/>
        <v>45192</v>
      </c>
      <c r="B37" s="14">
        <v>17889952.66</v>
      </c>
      <c r="C37" s="14">
        <v>70030.15000000001</v>
      </c>
      <c r="D37" s="14">
        <f t="shared" si="0"/>
        <v>16502814.38</v>
      </c>
      <c r="E37" s="14">
        <v>1317108.1300000004</v>
      </c>
      <c r="F37" s="15">
        <v>1201</v>
      </c>
      <c r="G37" s="24">
        <f t="shared" si="2"/>
        <v>156.66803021291784</v>
      </c>
    </row>
    <row r="38" spans="1:7" ht="12.75">
      <c r="A38" s="20">
        <f t="shared" si="1"/>
        <v>45199</v>
      </c>
      <c r="B38" s="24">
        <v>20596163.6</v>
      </c>
      <c r="C38" s="24">
        <v>82960.43000000001</v>
      </c>
      <c r="D38" s="24">
        <f t="shared" si="0"/>
        <v>19003421.380000003</v>
      </c>
      <c r="E38" s="24">
        <v>1509781.7899999996</v>
      </c>
      <c r="F38" s="25">
        <v>1205</v>
      </c>
      <c r="G38" s="24">
        <f t="shared" si="2"/>
        <v>178.99013515115584</v>
      </c>
    </row>
    <row r="39" spans="1:7" ht="12.75">
      <c r="A39" s="20">
        <f t="shared" si="1"/>
        <v>45206</v>
      </c>
      <c r="B39" s="26">
        <v>19911288.85</v>
      </c>
      <c r="C39" s="26">
        <v>85090.37000000001</v>
      </c>
      <c r="D39" s="24">
        <f t="shared" si="0"/>
        <v>18441896.92</v>
      </c>
      <c r="E39" s="24">
        <v>1384301.56</v>
      </c>
      <c r="F39" s="25">
        <v>1205</v>
      </c>
      <c r="G39" s="24">
        <f t="shared" si="2"/>
        <v>164.11399644339062</v>
      </c>
    </row>
    <row r="40" spans="1:7" ht="12.75">
      <c r="A40" s="20">
        <f t="shared" si="1"/>
        <v>45213</v>
      </c>
      <c r="B40" s="24">
        <v>20130757.44</v>
      </c>
      <c r="C40" s="24">
        <v>83979.77</v>
      </c>
      <c r="D40" s="24">
        <f t="shared" si="0"/>
        <v>18610974.810000002</v>
      </c>
      <c r="E40" s="24">
        <v>1435802.8600000003</v>
      </c>
      <c r="F40" s="25">
        <v>1205</v>
      </c>
      <c r="G40" s="24">
        <f t="shared" si="2"/>
        <v>170.21966330764673</v>
      </c>
    </row>
    <row r="41" spans="1:7" ht="12.75">
      <c r="A41" s="20">
        <f t="shared" si="1"/>
        <v>45220</v>
      </c>
      <c r="B41" s="24">
        <v>19677885.71</v>
      </c>
      <c r="C41" s="24">
        <v>9503.25</v>
      </c>
      <c r="D41" s="24">
        <f t="shared" si="0"/>
        <v>18005566.240000002</v>
      </c>
      <c r="E41" s="24">
        <v>1662816.22</v>
      </c>
      <c r="F41" s="25">
        <v>1205</v>
      </c>
      <c r="G41" s="24">
        <f t="shared" si="2"/>
        <v>197.13292471843508</v>
      </c>
    </row>
    <row r="42" spans="1:7" ht="12.75">
      <c r="A42" s="20">
        <f t="shared" si="1"/>
        <v>45227</v>
      </c>
      <c r="B42" s="24">
        <v>17374233.02</v>
      </c>
      <c r="C42" s="24">
        <v>115744.35</v>
      </c>
      <c r="D42" s="24">
        <f t="shared" si="0"/>
        <v>16022209.179999998</v>
      </c>
      <c r="E42" s="24">
        <v>1236279.4900000002</v>
      </c>
      <c r="F42" s="25">
        <v>1205</v>
      </c>
      <c r="G42" s="24">
        <f t="shared" si="2"/>
        <v>146.56544042679315</v>
      </c>
    </row>
    <row r="43" spans="1:7" ht="12.75">
      <c r="A43" s="20">
        <f t="shared" si="1"/>
        <v>45234</v>
      </c>
      <c r="B43" s="24">
        <v>20665286.64</v>
      </c>
      <c r="C43" s="24">
        <v>94054.83</v>
      </c>
      <c r="D43" s="24">
        <f t="shared" si="0"/>
        <v>19043844.69</v>
      </c>
      <c r="E43" s="24">
        <v>1527387.1199999996</v>
      </c>
      <c r="F43" s="25">
        <v>1205</v>
      </c>
      <c r="G43" s="24">
        <f t="shared" si="2"/>
        <v>181.07731120331945</v>
      </c>
    </row>
    <row r="44" spans="1:7" ht="12.75">
      <c r="A44" s="20">
        <f t="shared" si="1"/>
        <v>45241</v>
      </c>
      <c r="B44" s="24">
        <v>20903613.76</v>
      </c>
      <c r="C44" s="24">
        <v>88635.15</v>
      </c>
      <c r="D44" s="24">
        <f t="shared" si="0"/>
        <v>19363254.200000003</v>
      </c>
      <c r="E44" s="24">
        <v>1451724.4100000001</v>
      </c>
      <c r="F44" s="25">
        <v>1207</v>
      </c>
      <c r="G44" s="24">
        <f t="shared" si="2"/>
        <v>171.8220392945911</v>
      </c>
    </row>
    <row r="45" spans="1:7" ht="12.75">
      <c r="A45" s="20">
        <f t="shared" si="1"/>
        <v>45248</v>
      </c>
      <c r="B45" s="24">
        <v>17585322.87</v>
      </c>
      <c r="C45" s="24">
        <v>74118.65000000001</v>
      </c>
      <c r="D45" s="24">
        <f t="shared" si="0"/>
        <v>16052588.440000003</v>
      </c>
      <c r="E45" s="24">
        <v>1458615.78</v>
      </c>
      <c r="F45" s="25">
        <v>1211</v>
      </c>
      <c r="G45" s="24">
        <f t="shared" si="2"/>
        <v>172.06745074908576</v>
      </c>
    </row>
    <row r="46" spans="1:7" ht="12.75">
      <c r="A46" s="20">
        <f t="shared" si="1"/>
        <v>45255</v>
      </c>
      <c r="B46" s="24">
        <v>19750769.049999997</v>
      </c>
      <c r="C46" s="24">
        <v>78756.34999999999</v>
      </c>
      <c r="D46" s="24">
        <f t="shared" si="0"/>
        <v>18293395.229999997</v>
      </c>
      <c r="E46" s="24">
        <v>1378617.4700000002</v>
      </c>
      <c r="F46" s="25">
        <v>1211</v>
      </c>
      <c r="G46" s="24">
        <f t="shared" si="2"/>
        <v>162.63034918013452</v>
      </c>
    </row>
    <row r="47" spans="1:7" ht="12.75">
      <c r="A47" s="20">
        <f t="shared" si="1"/>
        <v>45262</v>
      </c>
      <c r="B47" s="24">
        <v>20588693.25</v>
      </c>
      <c r="C47" s="24">
        <v>91877.54000000001</v>
      </c>
      <c r="D47" s="24">
        <f t="shared" si="0"/>
        <v>19010786.470000003</v>
      </c>
      <c r="E47" s="24">
        <v>1486029.24</v>
      </c>
      <c r="F47" s="25">
        <v>1211</v>
      </c>
      <c r="G47" s="24">
        <f t="shared" si="2"/>
        <v>175.30131414415476</v>
      </c>
    </row>
    <row r="48" spans="1:7" ht="12.75">
      <c r="A48" s="20">
        <f t="shared" si="1"/>
        <v>45269</v>
      </c>
      <c r="B48" s="24">
        <v>19062066.169999998</v>
      </c>
      <c r="C48" s="24">
        <v>80383.28000000001</v>
      </c>
      <c r="D48" s="24">
        <f t="shared" si="0"/>
        <v>17679665.74</v>
      </c>
      <c r="E48" s="24">
        <v>1302017.1500000001</v>
      </c>
      <c r="F48" s="25">
        <v>1211</v>
      </c>
      <c r="G48" s="24">
        <f t="shared" si="2"/>
        <v>153.59409578860445</v>
      </c>
    </row>
    <row r="49" spans="1:7" ht="12.75">
      <c r="A49" s="20">
        <f t="shared" si="1"/>
        <v>45276</v>
      </c>
      <c r="B49" s="24">
        <v>18114650.950000003</v>
      </c>
      <c r="C49" s="24">
        <v>58584.69</v>
      </c>
      <c r="D49" s="24">
        <f t="shared" si="0"/>
        <v>16777049.700000003</v>
      </c>
      <c r="E49" s="24">
        <v>1279016.5599999996</v>
      </c>
      <c r="F49" s="25">
        <v>1211</v>
      </c>
      <c r="G49" s="24">
        <f t="shared" si="2"/>
        <v>150.8808021705792</v>
      </c>
    </row>
    <row r="50" spans="1:7" ht="12.75">
      <c r="A50" s="20">
        <f t="shared" si="1"/>
        <v>45283</v>
      </c>
      <c r="B50" s="24">
        <v>19327980.99</v>
      </c>
      <c r="C50" s="24">
        <v>82731.48000000001</v>
      </c>
      <c r="D50" s="24">
        <f t="shared" si="0"/>
        <v>17917666.95</v>
      </c>
      <c r="E50" s="24">
        <v>1327582.5599999996</v>
      </c>
      <c r="F50" s="25">
        <v>1211</v>
      </c>
      <c r="G50" s="24">
        <f t="shared" si="2"/>
        <v>156.60995163383268</v>
      </c>
    </row>
    <row r="51" spans="1:7" ht="12.75">
      <c r="A51" s="20">
        <f t="shared" si="1"/>
        <v>45290</v>
      </c>
      <c r="B51" s="24">
        <v>24221698.16</v>
      </c>
      <c r="C51" s="24">
        <v>101565.23</v>
      </c>
      <c r="D51" s="24">
        <f t="shared" si="0"/>
        <v>22467219.25</v>
      </c>
      <c r="E51" s="24">
        <v>1652913.6799999995</v>
      </c>
      <c r="F51" s="25">
        <v>1211</v>
      </c>
      <c r="G51" s="24">
        <f t="shared" si="2"/>
        <v>194.98804765836965</v>
      </c>
    </row>
    <row r="52" spans="1:7" ht="12.75">
      <c r="A52" s="20">
        <f t="shared" si="1"/>
        <v>45297</v>
      </c>
      <c r="B52" s="24">
        <v>19977022.09</v>
      </c>
      <c r="C52" s="24">
        <v>80485.56</v>
      </c>
      <c r="D52" s="24">
        <f t="shared" si="0"/>
        <v>18504044.580000002</v>
      </c>
      <c r="E52" s="24">
        <v>1392491.9500000002</v>
      </c>
      <c r="F52" s="25">
        <v>1211</v>
      </c>
      <c r="G52" s="24">
        <f t="shared" si="2"/>
        <v>164.26706971806064</v>
      </c>
    </row>
    <row r="53" spans="1:7" ht="12.75">
      <c r="A53" s="20">
        <f t="shared" si="1"/>
        <v>45304</v>
      </c>
      <c r="B53" s="24">
        <v>19724748.32</v>
      </c>
      <c r="C53" s="24">
        <v>79450.81999999999</v>
      </c>
      <c r="D53" s="24">
        <f t="shared" si="0"/>
        <v>18317766.38</v>
      </c>
      <c r="E53" s="24">
        <v>1327531.1199999999</v>
      </c>
      <c r="F53" s="25">
        <v>1211</v>
      </c>
      <c r="G53" s="24">
        <f t="shared" si="2"/>
        <v>156.6038834493335</v>
      </c>
    </row>
    <row r="54" spans="1:7" ht="12.75">
      <c r="A54" s="20">
        <f t="shared" si="1"/>
        <v>45311</v>
      </c>
      <c r="B54" s="24">
        <v>19064156.359999996</v>
      </c>
      <c r="C54" s="24">
        <v>76286.98000000001</v>
      </c>
      <c r="D54" s="24">
        <f t="shared" si="0"/>
        <v>17548205.959999997</v>
      </c>
      <c r="E54" s="24">
        <v>1439663.4199999997</v>
      </c>
      <c r="F54" s="25">
        <v>1211</v>
      </c>
      <c r="G54" s="24">
        <f t="shared" si="2"/>
        <v>169.8317116904565</v>
      </c>
    </row>
    <row r="55" spans="1:7" ht="12.75">
      <c r="A55" s="20">
        <f t="shared" si="1"/>
        <v>45318</v>
      </c>
      <c r="B55" s="24">
        <v>21438740.85</v>
      </c>
      <c r="C55" s="24">
        <v>87767.49</v>
      </c>
      <c r="D55" s="24">
        <f t="shared" si="0"/>
        <v>19736614.03</v>
      </c>
      <c r="E55" s="24">
        <v>1614359.33</v>
      </c>
      <c r="F55" s="25">
        <v>1211</v>
      </c>
      <c r="G55" s="24">
        <f t="shared" si="2"/>
        <v>190.43993511855612</v>
      </c>
    </row>
    <row r="56" spans="1:7" ht="12.75">
      <c r="A56" s="20">
        <f t="shared" si="1"/>
        <v>45325</v>
      </c>
      <c r="B56" s="24">
        <v>20788606.75</v>
      </c>
      <c r="C56" s="24">
        <v>123474.08</v>
      </c>
      <c r="D56" s="24">
        <f t="shared" si="0"/>
        <v>19098249.14</v>
      </c>
      <c r="E56" s="24">
        <v>1566883.5300000003</v>
      </c>
      <c r="F56" s="25">
        <v>1204</v>
      </c>
      <c r="G56" s="24">
        <f t="shared" si="2"/>
        <v>185.91404010441389</v>
      </c>
    </row>
    <row r="57" spans="1:7" ht="12.75">
      <c r="A57" s="20">
        <f t="shared" si="1"/>
        <v>45332</v>
      </c>
      <c r="B57" s="24">
        <v>21367875.87</v>
      </c>
      <c r="C57" s="24">
        <v>116649.65</v>
      </c>
      <c r="D57" s="24">
        <f t="shared" si="0"/>
        <v>19808266.820000004</v>
      </c>
      <c r="E57" s="24">
        <v>1442959.3999999994</v>
      </c>
      <c r="F57" s="25">
        <v>1206</v>
      </c>
      <c r="G57" s="24">
        <f t="shared" si="2"/>
        <v>170.9262497038616</v>
      </c>
    </row>
    <row r="58" spans="1:7" ht="12.75">
      <c r="A58" s="20">
        <f t="shared" si="1"/>
        <v>45339</v>
      </c>
      <c r="B58" s="24">
        <v>19944743.860000003</v>
      </c>
      <c r="C58" s="24">
        <v>91630.62</v>
      </c>
      <c r="D58" s="24">
        <f t="shared" si="0"/>
        <v>18486577.110000003</v>
      </c>
      <c r="E58" s="24">
        <v>1366536.1300000004</v>
      </c>
      <c r="F58" s="25">
        <v>1213</v>
      </c>
      <c r="G58" s="24">
        <f t="shared" si="2"/>
        <v>160.93936285478748</v>
      </c>
    </row>
    <row r="59" spans="1:7" ht="12.75">
      <c r="A59" s="20">
        <f t="shared" si="1"/>
        <v>45346</v>
      </c>
      <c r="B59" s="24">
        <v>24390075.7</v>
      </c>
      <c r="C59" s="24">
        <v>121691.44</v>
      </c>
      <c r="D59" s="24">
        <f t="shared" si="0"/>
        <v>22497106.369999997</v>
      </c>
      <c r="E59" s="24">
        <v>1771277.8900000004</v>
      </c>
      <c r="F59" s="25">
        <v>1213</v>
      </c>
      <c r="G59" s="24">
        <f t="shared" si="2"/>
        <v>208.60651160051822</v>
      </c>
    </row>
    <row r="60" spans="1:7" ht="12.75">
      <c r="A60" s="20">
        <f t="shared" si="1"/>
        <v>45353</v>
      </c>
      <c r="B60" s="24">
        <v>23522485.7</v>
      </c>
      <c r="C60" s="24">
        <v>118449.4</v>
      </c>
      <c r="D60" s="24">
        <f t="shared" si="0"/>
        <v>21771702.060000002</v>
      </c>
      <c r="E60" s="24">
        <v>1632334.24</v>
      </c>
      <c r="F60" s="25">
        <v>1213</v>
      </c>
      <c r="G60" s="24">
        <f t="shared" si="2"/>
        <v>192.2428736309033</v>
      </c>
    </row>
    <row r="61" spans="1:7" ht="12.75">
      <c r="A61" s="20">
        <f t="shared" si="1"/>
        <v>45360</v>
      </c>
      <c r="B61" s="24">
        <v>23630476.219999995</v>
      </c>
      <c r="C61" s="24">
        <v>116632.45999999999</v>
      </c>
      <c r="D61" s="24">
        <f t="shared" si="0"/>
        <v>21714007.789999995</v>
      </c>
      <c r="E61" s="24">
        <v>1799835.9699999995</v>
      </c>
      <c r="F61" s="25">
        <v>1213</v>
      </c>
      <c r="G61" s="24">
        <f t="shared" si="2"/>
        <v>211.96984689671413</v>
      </c>
    </row>
    <row r="62" spans="1:7" ht="12.75">
      <c r="A62" s="20">
        <f t="shared" si="1"/>
        <v>45367</v>
      </c>
      <c r="B62" s="24">
        <v>22450075.429999996</v>
      </c>
      <c r="C62" s="24">
        <v>108902.11000000002</v>
      </c>
      <c r="D62" s="24">
        <f t="shared" si="0"/>
        <v>20688163.319999997</v>
      </c>
      <c r="E62" s="24">
        <v>1653010.0000000002</v>
      </c>
      <c r="F62" s="25">
        <v>1213</v>
      </c>
      <c r="G62" s="24">
        <f t="shared" si="2"/>
        <v>194.67789424096105</v>
      </c>
    </row>
    <row r="63" spans="1:7" ht="12.75">
      <c r="A63" s="20">
        <f t="shared" si="1"/>
        <v>45374</v>
      </c>
      <c r="B63" s="24">
        <v>22495599.069999997</v>
      </c>
      <c r="C63" s="24">
        <v>97365.35</v>
      </c>
      <c r="D63" s="24">
        <f t="shared" si="0"/>
        <v>20762487.039999995</v>
      </c>
      <c r="E63" s="24">
        <v>1635746.6799999997</v>
      </c>
      <c r="F63" s="25">
        <v>1213</v>
      </c>
      <c r="G63" s="24">
        <f t="shared" si="2"/>
        <v>192.6447626899069</v>
      </c>
    </row>
    <row r="64" spans="1:7" ht="12.75">
      <c r="A64" s="20"/>
      <c r="B64" s="24"/>
      <c r="C64" s="24"/>
      <c r="D64" s="24"/>
      <c r="E64" s="24"/>
      <c r="F64" s="25"/>
      <c r="G64" s="24"/>
    </row>
    <row r="65" ht="12.75">
      <c r="A65" s="20"/>
    </row>
    <row r="66" spans="1:7" s="19" customFormat="1" ht="13.5" thickBot="1">
      <c r="A66" s="2" t="s">
        <v>8</v>
      </c>
      <c r="B66" s="16">
        <f>IF(SUM(B12:B65)=0,"",SUM(B12:B65))</f>
        <v>1038168802.7900004</v>
      </c>
      <c r="C66" s="16">
        <f>IF(SUM(C12:C65)=0,"",SUM(C12:C65))</f>
        <v>3781714.09</v>
      </c>
      <c r="D66" s="16">
        <f>IF(SUM(D12:D65)=0,"",SUM(D12:D65))</f>
        <v>959588676.2900003</v>
      </c>
      <c r="E66" s="16">
        <f>IF(SUM(E12:E65)=0,"",SUM(E12:E65))</f>
        <v>74798412.41</v>
      </c>
      <c r="F66" s="21">
        <f>_xlfn.IFERROR(SUM(F12:F65)/COUNT(F12:F65)," ")</f>
        <v>1206.2307692307693</v>
      </c>
      <c r="G66" s="16">
        <f>_xlfn.IFERROR(E66/SUM(F12:F65)/7," ")</f>
        <v>170.35723944810368</v>
      </c>
    </row>
    <row r="67" spans="1:7" ht="13.5" thickTop="1">
      <c r="A67" s="17"/>
      <c r="B67" s="18"/>
      <c r="C67" s="18"/>
      <c r="D67" s="18"/>
      <c r="E67" s="18"/>
      <c r="F67" s="19"/>
      <c r="G67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hudsonvalleyny.com"/>
  </hyperlinks>
  <printOptions horizontalCentered="1"/>
  <pageMargins left="0" right="0" top="0.5" bottom="0.25" header="0.5" footer="0.5"/>
  <pageSetup fitToHeight="1" fitToWidth="1" horizontalDpi="600" verticalDpi="600" orientation="portrait" scale="8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1">
      <pane ySplit="10" topLeftCell="A23" activePane="bottomLeft" state="frozen"/>
      <selection pane="topLeft" activeCell="A1" sqref="A1"/>
      <selection pane="bottomLeft" activeCell="G52" sqref="G52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7" t="s">
        <v>13</v>
      </c>
      <c r="B1" s="27"/>
      <c r="C1" s="27"/>
      <c r="D1" s="27"/>
      <c r="E1" s="27"/>
      <c r="F1" s="27"/>
      <c r="G1" s="27"/>
    </row>
    <row r="2" spans="1:7" ht="15">
      <c r="A2" s="28" t="s">
        <v>14</v>
      </c>
      <c r="B2" s="28"/>
      <c r="C2" s="28"/>
      <c r="D2" s="28"/>
      <c r="E2" s="28"/>
      <c r="F2" s="28"/>
      <c r="G2" s="28"/>
    </row>
    <row r="3" spans="1:7" s="1" customFormat="1" ht="15">
      <c r="A3" s="28" t="s">
        <v>16</v>
      </c>
      <c r="B3" s="28"/>
      <c r="C3" s="28"/>
      <c r="D3" s="28"/>
      <c r="E3" s="28"/>
      <c r="F3" s="28"/>
      <c r="G3" s="28"/>
    </row>
    <row r="4" spans="1:9" s="1" customFormat="1" ht="15">
      <c r="A4" s="29" t="s">
        <v>15</v>
      </c>
      <c r="B4" s="30"/>
      <c r="C4" s="30"/>
      <c r="D4" s="30"/>
      <c r="E4" s="30"/>
      <c r="F4" s="30"/>
      <c r="G4" s="30"/>
      <c r="I4"/>
    </row>
    <row r="5" spans="1:7" s="1" customFormat="1" ht="14.25">
      <c r="A5" s="23"/>
      <c r="B5" s="22"/>
      <c r="C5" s="31"/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12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10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11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44653</v>
      </c>
      <c r="D12" s="14">
        <f aca="true" t="shared" si="0" ref="D12:D63">IF(ISBLANK(B12),"",B12-C12-E12)</f>
      </c>
      <c r="G12" s="14">
        <f aca="true" t="shared" si="1" ref="G12:G35">IF(ISBLANK(B12),"",E12/F12/7)</f>
      </c>
    </row>
    <row r="13" spans="1:7" ht="12.75">
      <c r="A13" s="20">
        <f aca="true" t="shared" si="2" ref="A13:A63">+A12+7</f>
        <v>44660</v>
      </c>
      <c r="D13" s="14">
        <f>IF(ISBLANK(B13),"",B13-C13-E13)</f>
      </c>
      <c r="G13" s="14">
        <f t="shared" si="1"/>
      </c>
    </row>
    <row r="14" spans="1:7" ht="12.75">
      <c r="A14" s="20">
        <f t="shared" si="2"/>
        <v>44667</v>
      </c>
      <c r="D14" s="14">
        <f t="shared" si="0"/>
      </c>
      <c r="G14" s="14">
        <f t="shared" si="1"/>
      </c>
    </row>
    <row r="15" spans="1:7" ht="12.75">
      <c r="A15" s="20">
        <f t="shared" si="2"/>
        <v>44674</v>
      </c>
      <c r="D15" s="14">
        <f>IF(ISBLANK(B15),"",B15-C15-E15)</f>
      </c>
      <c r="G15" s="14">
        <f t="shared" si="1"/>
      </c>
    </row>
    <row r="16" spans="1:7" ht="12.75">
      <c r="A16" s="20">
        <f t="shared" si="2"/>
        <v>44681</v>
      </c>
      <c r="D16" s="14">
        <f>IF(ISBLANK(B16),"",B16-C16-E16)</f>
      </c>
      <c r="G16" s="14">
        <f t="shared" si="1"/>
      </c>
    </row>
    <row r="17" spans="1:7" ht="12.75">
      <c r="A17" s="20">
        <f t="shared" si="2"/>
        <v>44688</v>
      </c>
      <c r="D17" s="14">
        <f aca="true" t="shared" si="3" ref="D17:D35">IF(ISBLANK(B17),"",B17-C17-E17)</f>
      </c>
      <c r="G17" s="14">
        <f t="shared" si="1"/>
      </c>
    </row>
    <row r="18" spans="1:7" ht="12.75">
      <c r="A18" s="20">
        <f t="shared" si="2"/>
        <v>44695</v>
      </c>
      <c r="D18" s="14">
        <f t="shared" si="3"/>
      </c>
      <c r="G18" s="14">
        <f t="shared" si="1"/>
      </c>
    </row>
    <row r="19" spans="1:7" ht="12.75">
      <c r="A19" s="20">
        <f t="shared" si="2"/>
        <v>44702</v>
      </c>
      <c r="D19" s="14">
        <f t="shared" si="3"/>
      </c>
      <c r="G19" s="14">
        <f t="shared" si="1"/>
      </c>
    </row>
    <row r="20" spans="1:7" ht="12.75">
      <c r="A20" s="20">
        <f t="shared" si="2"/>
        <v>44709</v>
      </c>
      <c r="D20" s="14">
        <f t="shared" si="3"/>
      </c>
      <c r="G20" s="14">
        <f t="shared" si="1"/>
      </c>
    </row>
    <row r="21" spans="1:7" ht="12.75">
      <c r="A21" s="20">
        <f t="shared" si="2"/>
        <v>44716</v>
      </c>
      <c r="D21" s="14">
        <f t="shared" si="3"/>
      </c>
      <c r="G21" s="14">
        <f t="shared" si="1"/>
      </c>
    </row>
    <row r="22" spans="1:7" ht="12.75">
      <c r="A22" s="20">
        <f t="shared" si="2"/>
        <v>44723</v>
      </c>
      <c r="D22" s="14">
        <f t="shared" si="3"/>
      </c>
      <c r="G22" s="14">
        <f t="shared" si="1"/>
      </c>
    </row>
    <row r="23" spans="1:7" ht="12.75">
      <c r="A23" s="20">
        <f t="shared" si="2"/>
        <v>44730</v>
      </c>
      <c r="D23" s="14">
        <f t="shared" si="3"/>
      </c>
      <c r="G23" s="14">
        <f t="shared" si="1"/>
      </c>
    </row>
    <row r="24" spans="1:7" ht="12.75">
      <c r="A24" s="20">
        <f t="shared" si="2"/>
        <v>44737</v>
      </c>
      <c r="D24" s="14">
        <f t="shared" si="3"/>
      </c>
      <c r="G24" s="14">
        <f t="shared" si="1"/>
      </c>
    </row>
    <row r="25" spans="1:7" ht="12.75">
      <c r="A25" s="20">
        <f t="shared" si="2"/>
        <v>44744</v>
      </c>
      <c r="D25" s="14">
        <f t="shared" si="3"/>
      </c>
      <c r="G25" s="14">
        <f t="shared" si="1"/>
      </c>
    </row>
    <row r="26" spans="1:7" ht="12.75">
      <c r="A26" s="20">
        <f t="shared" si="2"/>
        <v>44751</v>
      </c>
      <c r="D26" s="14">
        <f t="shared" si="3"/>
      </c>
      <c r="G26" s="14">
        <f t="shared" si="1"/>
      </c>
    </row>
    <row r="27" spans="1:7" ht="12.75">
      <c r="A27" s="20">
        <f t="shared" si="2"/>
        <v>44758</v>
      </c>
      <c r="D27" s="14">
        <f t="shared" si="3"/>
      </c>
      <c r="G27" s="14">
        <f t="shared" si="1"/>
      </c>
    </row>
    <row r="28" spans="1:7" ht="12.75">
      <c r="A28" s="20">
        <f t="shared" si="2"/>
        <v>44765</v>
      </c>
      <c r="D28" s="14">
        <f t="shared" si="3"/>
      </c>
      <c r="G28" s="14">
        <f t="shared" si="1"/>
      </c>
    </row>
    <row r="29" spans="1:7" ht="12.75">
      <c r="A29" s="20">
        <f t="shared" si="2"/>
        <v>44772</v>
      </c>
      <c r="D29" s="14">
        <f t="shared" si="3"/>
      </c>
      <c r="G29" s="14">
        <f t="shared" si="1"/>
      </c>
    </row>
    <row r="30" spans="1:7" ht="12.75">
      <c r="A30" s="20">
        <f t="shared" si="2"/>
        <v>44779</v>
      </c>
      <c r="D30" s="14">
        <f t="shared" si="3"/>
      </c>
      <c r="G30" s="14">
        <f t="shared" si="1"/>
      </c>
    </row>
    <row r="31" spans="1:7" ht="12.75">
      <c r="A31" s="20">
        <f t="shared" si="2"/>
        <v>44786</v>
      </c>
      <c r="D31" s="14">
        <f t="shared" si="3"/>
      </c>
      <c r="G31" s="14">
        <f t="shared" si="1"/>
      </c>
    </row>
    <row r="32" spans="1:7" ht="12.75">
      <c r="A32" s="20">
        <f t="shared" si="2"/>
        <v>44793</v>
      </c>
      <c r="D32" s="14">
        <f t="shared" si="3"/>
      </c>
      <c r="G32" s="14">
        <f t="shared" si="1"/>
      </c>
    </row>
    <row r="33" spans="1:7" ht="12.75">
      <c r="A33" s="20">
        <f t="shared" si="2"/>
        <v>44800</v>
      </c>
      <c r="D33" s="14">
        <f t="shared" si="3"/>
      </c>
      <c r="G33" s="14">
        <f t="shared" si="1"/>
      </c>
    </row>
    <row r="34" spans="1:7" ht="12.75">
      <c r="A34" s="20">
        <f t="shared" si="2"/>
        <v>44807</v>
      </c>
      <c r="D34" s="14">
        <f t="shared" si="3"/>
      </c>
      <c r="G34" s="14">
        <f t="shared" si="1"/>
      </c>
    </row>
    <row r="35" spans="1:7" ht="12.75">
      <c r="A35" s="20">
        <f t="shared" si="2"/>
        <v>44814</v>
      </c>
      <c r="D35" s="14">
        <f t="shared" si="3"/>
      </c>
      <c r="G35" s="14">
        <f t="shared" si="1"/>
      </c>
    </row>
    <row r="36" spans="1:7" ht="12.75">
      <c r="A36" s="20">
        <f t="shared" si="2"/>
        <v>44821</v>
      </c>
      <c r="D36" s="14">
        <f t="shared" si="0"/>
      </c>
      <c r="G36" s="14">
        <f>IF(ISBLANK(B36),"",E36/F36/7)</f>
      </c>
    </row>
    <row r="37" spans="1:7" ht="12.75">
      <c r="A37" s="20">
        <f t="shared" si="2"/>
        <v>44828</v>
      </c>
      <c r="D37" s="14">
        <f t="shared" si="0"/>
      </c>
      <c r="G37" s="14">
        <f aca="true" t="shared" si="4" ref="G37:G63">IF(ISBLANK(B37),"",E37/F37/7)</f>
      </c>
    </row>
    <row r="38" spans="1:7" ht="12.75">
      <c r="A38" s="20">
        <f t="shared" si="2"/>
        <v>44835</v>
      </c>
      <c r="B38" s="24"/>
      <c r="C38" s="24"/>
      <c r="D38" s="24">
        <f t="shared" si="0"/>
      </c>
      <c r="E38" s="24"/>
      <c r="F38" s="25"/>
      <c r="G38" s="24">
        <f t="shared" si="4"/>
      </c>
    </row>
    <row r="39" spans="1:7" ht="12.75">
      <c r="A39" s="20">
        <f t="shared" si="2"/>
        <v>44842</v>
      </c>
      <c r="B39" s="26"/>
      <c r="C39" s="26"/>
      <c r="D39" s="24">
        <f t="shared" si="0"/>
      </c>
      <c r="E39" s="24"/>
      <c r="F39" s="25"/>
      <c r="G39" s="24">
        <f t="shared" si="4"/>
      </c>
    </row>
    <row r="40" spans="1:7" ht="12.75">
      <c r="A40" s="20">
        <f t="shared" si="2"/>
        <v>44849</v>
      </c>
      <c r="B40" s="24"/>
      <c r="C40" s="24"/>
      <c r="D40" s="24">
        <f t="shared" si="0"/>
      </c>
      <c r="E40" s="24"/>
      <c r="F40" s="25"/>
      <c r="G40" s="24">
        <f t="shared" si="4"/>
      </c>
    </row>
    <row r="41" spans="1:7" ht="12.75">
      <c r="A41" s="20">
        <f t="shared" si="2"/>
        <v>44856</v>
      </c>
      <c r="B41" s="24"/>
      <c r="C41" s="24"/>
      <c r="D41" s="24">
        <f t="shared" si="0"/>
      </c>
      <c r="E41" s="24"/>
      <c r="F41" s="25"/>
      <c r="G41" s="24">
        <f t="shared" si="4"/>
      </c>
    </row>
    <row r="42" spans="1:7" ht="12.75">
      <c r="A42" s="20">
        <f t="shared" si="2"/>
        <v>44863</v>
      </c>
      <c r="B42" s="24"/>
      <c r="C42" s="24"/>
      <c r="D42" s="24">
        <f t="shared" si="0"/>
      </c>
      <c r="E42" s="24"/>
      <c r="F42" s="25"/>
      <c r="G42" s="24">
        <f t="shared" si="4"/>
      </c>
    </row>
    <row r="43" spans="1:7" ht="12.75">
      <c r="A43" s="20">
        <f t="shared" si="2"/>
        <v>44870</v>
      </c>
      <c r="B43" s="24"/>
      <c r="C43" s="24"/>
      <c r="D43" s="24">
        <f t="shared" si="0"/>
      </c>
      <c r="E43" s="24"/>
      <c r="F43" s="25"/>
      <c r="G43" s="24">
        <f t="shared" si="4"/>
      </c>
    </row>
    <row r="44" spans="1:7" ht="12.75">
      <c r="A44" s="20">
        <f t="shared" si="2"/>
        <v>44877</v>
      </c>
      <c r="B44" s="24"/>
      <c r="C44" s="24"/>
      <c r="D44" s="24">
        <f t="shared" si="0"/>
      </c>
      <c r="E44" s="24"/>
      <c r="F44" s="25"/>
      <c r="G44" s="24">
        <f t="shared" si="4"/>
      </c>
    </row>
    <row r="45" spans="1:7" ht="12.75">
      <c r="A45" s="20">
        <f t="shared" si="2"/>
        <v>44884</v>
      </c>
      <c r="B45" s="24"/>
      <c r="C45" s="24"/>
      <c r="D45" s="24">
        <f t="shared" si="0"/>
      </c>
      <c r="E45" s="24"/>
      <c r="F45" s="25"/>
      <c r="G45" s="24">
        <f t="shared" si="4"/>
      </c>
    </row>
    <row r="46" spans="1:7" ht="12.75">
      <c r="A46" s="20">
        <f t="shared" si="2"/>
        <v>44891</v>
      </c>
      <c r="B46" s="24"/>
      <c r="C46" s="24"/>
      <c r="D46" s="24">
        <f t="shared" si="0"/>
      </c>
      <c r="E46" s="24"/>
      <c r="F46" s="25"/>
      <c r="G46" s="24">
        <f t="shared" si="4"/>
      </c>
    </row>
    <row r="47" spans="1:7" ht="12.75">
      <c r="A47" s="20">
        <f t="shared" si="2"/>
        <v>44898</v>
      </c>
      <c r="B47" s="24"/>
      <c r="C47" s="24"/>
      <c r="D47" s="24">
        <f t="shared" si="0"/>
      </c>
      <c r="E47" s="24"/>
      <c r="F47" s="25"/>
      <c r="G47" s="24">
        <f t="shared" si="4"/>
      </c>
    </row>
    <row r="48" spans="1:7" ht="12.75">
      <c r="A48" s="20">
        <f t="shared" si="2"/>
        <v>44905</v>
      </c>
      <c r="B48" s="24"/>
      <c r="C48" s="24"/>
      <c r="D48" s="24">
        <f t="shared" si="0"/>
      </c>
      <c r="E48" s="24"/>
      <c r="F48" s="25"/>
      <c r="G48" s="24">
        <f t="shared" si="4"/>
      </c>
    </row>
    <row r="49" spans="1:7" ht="12.75">
      <c r="A49" s="20">
        <f t="shared" si="2"/>
        <v>44912</v>
      </c>
      <c r="B49" s="24"/>
      <c r="C49" s="24"/>
      <c r="D49" s="24">
        <f t="shared" si="0"/>
      </c>
      <c r="E49" s="24"/>
      <c r="F49" s="25"/>
      <c r="G49" s="24">
        <f t="shared" si="4"/>
      </c>
    </row>
    <row r="50" spans="1:7" ht="12.75">
      <c r="A50" s="20">
        <f t="shared" si="2"/>
        <v>44919</v>
      </c>
      <c r="B50" s="24"/>
      <c r="C50" s="24"/>
      <c r="D50" s="24">
        <f t="shared" si="0"/>
      </c>
      <c r="E50" s="24"/>
      <c r="F50" s="25"/>
      <c r="G50" s="24">
        <f t="shared" si="4"/>
      </c>
    </row>
    <row r="51" spans="1:7" ht="12.75">
      <c r="A51" s="20">
        <f t="shared" si="2"/>
        <v>44926</v>
      </c>
      <c r="B51" s="24">
        <v>21980301.810000002</v>
      </c>
      <c r="C51" s="24">
        <v>18444.92</v>
      </c>
      <c r="D51" s="24">
        <f t="shared" si="0"/>
        <v>20238120.76</v>
      </c>
      <c r="E51" s="24">
        <v>1723736.1300000004</v>
      </c>
      <c r="F51" s="25">
        <v>1189</v>
      </c>
      <c r="G51" s="24">
        <f>IF(ISBLANK(B51),"",E51/F51/4)</f>
        <v>362.4340054667789</v>
      </c>
    </row>
    <row r="52" spans="1:7" ht="12.75">
      <c r="A52" s="20">
        <f t="shared" si="2"/>
        <v>44933</v>
      </c>
      <c r="B52" s="24">
        <v>25682252.18</v>
      </c>
      <c r="C52" s="24">
        <v>20957.559999999998</v>
      </c>
      <c r="D52" s="24">
        <f t="shared" si="0"/>
        <v>23869813.830000002</v>
      </c>
      <c r="E52" s="24">
        <v>1791480.79</v>
      </c>
      <c r="F52" s="25">
        <v>1189</v>
      </c>
      <c r="G52" s="24">
        <f t="shared" si="4"/>
        <v>215.24459810164603</v>
      </c>
    </row>
    <row r="53" spans="1:7" ht="12.75">
      <c r="A53" s="20">
        <f t="shared" si="2"/>
        <v>44940</v>
      </c>
      <c r="B53" s="24">
        <v>20033080.86</v>
      </c>
      <c r="C53" s="24">
        <v>31851.880000000005</v>
      </c>
      <c r="D53" s="24">
        <f t="shared" si="0"/>
        <v>18519286.5</v>
      </c>
      <c r="E53" s="24">
        <v>1481942.48</v>
      </c>
      <c r="F53" s="25">
        <v>1189</v>
      </c>
      <c r="G53" s="24">
        <f t="shared" si="4"/>
        <v>178.05388441667668</v>
      </c>
    </row>
    <row r="54" spans="1:7" ht="12.75">
      <c r="A54" s="20">
        <f t="shared" si="2"/>
        <v>44947</v>
      </c>
      <c r="B54" s="24">
        <v>20570473</v>
      </c>
      <c r="C54" s="24">
        <v>35559.28</v>
      </c>
      <c r="D54" s="24">
        <f t="shared" si="0"/>
        <v>18932749.84</v>
      </c>
      <c r="E54" s="24">
        <v>1602163.88</v>
      </c>
      <c r="F54" s="25">
        <v>1189</v>
      </c>
      <c r="G54" s="24">
        <f t="shared" si="4"/>
        <v>192.49836357082782</v>
      </c>
    </row>
    <row r="55" spans="1:7" ht="12.75">
      <c r="A55" s="20">
        <f t="shared" si="2"/>
        <v>44954</v>
      </c>
      <c r="B55" s="24">
        <v>20235919.65</v>
      </c>
      <c r="C55" s="24">
        <v>46075.18000000001</v>
      </c>
      <c r="D55" s="24">
        <f t="shared" si="0"/>
        <v>18700256.04</v>
      </c>
      <c r="E55" s="24">
        <v>1489588.4299999997</v>
      </c>
      <c r="F55" s="25">
        <v>1189</v>
      </c>
      <c r="G55" s="24">
        <f t="shared" si="4"/>
        <v>178.9725375465577</v>
      </c>
    </row>
    <row r="56" spans="1:7" ht="12.75">
      <c r="A56" s="20">
        <f t="shared" si="2"/>
        <v>44961</v>
      </c>
      <c r="B56" s="24">
        <v>17853709.07</v>
      </c>
      <c r="C56" s="24">
        <v>97911.7</v>
      </c>
      <c r="D56" s="24">
        <f t="shared" si="0"/>
        <v>16499071.660000002</v>
      </c>
      <c r="E56" s="24">
        <v>1256725.7099999993</v>
      </c>
      <c r="F56" s="25">
        <v>1189</v>
      </c>
      <c r="G56" s="24">
        <f t="shared" si="4"/>
        <v>150.99431815451152</v>
      </c>
    </row>
    <row r="57" spans="1:7" ht="12.75">
      <c r="A57" s="20">
        <f t="shared" si="2"/>
        <v>44968</v>
      </c>
      <c r="B57" s="24">
        <v>18653201.12</v>
      </c>
      <c r="C57" s="24">
        <v>40364.99</v>
      </c>
      <c r="D57" s="24">
        <f t="shared" si="0"/>
        <v>17177150.680000003</v>
      </c>
      <c r="E57" s="24">
        <v>1435685.4499999995</v>
      </c>
      <c r="F57" s="25">
        <v>1189</v>
      </c>
      <c r="G57" s="24">
        <f t="shared" si="4"/>
        <v>172.496149225039</v>
      </c>
    </row>
    <row r="58" spans="1:7" ht="12.75">
      <c r="A58" s="20">
        <f t="shared" si="2"/>
        <v>44975</v>
      </c>
      <c r="B58" s="24">
        <v>20322984.41</v>
      </c>
      <c r="C58" s="24">
        <v>45692.70999999999</v>
      </c>
      <c r="D58" s="24">
        <f t="shared" si="0"/>
        <v>18821780.08</v>
      </c>
      <c r="E58" s="24">
        <v>1455511.6199999996</v>
      </c>
      <c r="F58" s="25">
        <v>1189</v>
      </c>
      <c r="G58" s="24">
        <f t="shared" si="4"/>
        <v>174.87824342184305</v>
      </c>
    </row>
    <row r="59" spans="1:7" ht="12.75">
      <c r="A59" s="20">
        <f t="shared" si="2"/>
        <v>44982</v>
      </c>
      <c r="B59" s="24">
        <v>21553904.85</v>
      </c>
      <c r="C59" s="24">
        <v>35240.469999999994</v>
      </c>
      <c r="D59" s="24">
        <f t="shared" si="0"/>
        <v>19820774.680000003</v>
      </c>
      <c r="E59" s="24">
        <v>1697889.7000000002</v>
      </c>
      <c r="F59" s="25">
        <v>1189</v>
      </c>
      <c r="G59" s="24">
        <f t="shared" si="4"/>
        <v>203.99972365733512</v>
      </c>
    </row>
    <row r="60" spans="1:7" ht="12.75">
      <c r="A60" s="20">
        <f t="shared" si="2"/>
        <v>44989</v>
      </c>
      <c r="B60" s="24">
        <v>19376785.55</v>
      </c>
      <c r="C60" s="24">
        <v>43201.12</v>
      </c>
      <c r="D60" s="24">
        <f t="shared" si="0"/>
        <v>18086600.65</v>
      </c>
      <c r="E60" s="24">
        <v>1246983.7799999998</v>
      </c>
      <c r="F60" s="25">
        <v>1189</v>
      </c>
      <c r="G60" s="24">
        <f t="shared" si="4"/>
        <v>149.82383515559292</v>
      </c>
    </row>
    <row r="61" spans="1:7" ht="12.75">
      <c r="A61" s="20">
        <f t="shared" si="2"/>
        <v>44996</v>
      </c>
      <c r="B61" s="24">
        <v>20350435.400000002</v>
      </c>
      <c r="C61" s="24">
        <v>42616.41</v>
      </c>
      <c r="D61" s="24">
        <f t="shared" si="0"/>
        <v>18822532.540000003</v>
      </c>
      <c r="E61" s="24">
        <v>1485286.4499999997</v>
      </c>
      <c r="F61" s="25">
        <v>1189</v>
      </c>
      <c r="G61" s="24">
        <f t="shared" si="4"/>
        <v>178.45565901718126</v>
      </c>
    </row>
    <row r="62" spans="1:7" ht="12.75">
      <c r="A62" s="20">
        <f t="shared" si="2"/>
        <v>45003</v>
      </c>
      <c r="B62" s="24">
        <v>19577638.03</v>
      </c>
      <c r="C62" s="24">
        <v>48112.590000000004</v>
      </c>
      <c r="D62" s="24">
        <f t="shared" si="0"/>
        <v>18078205.130000003</v>
      </c>
      <c r="E62" s="24">
        <v>1451320.3099999991</v>
      </c>
      <c r="F62" s="25">
        <v>1189</v>
      </c>
      <c r="G62" s="24">
        <f t="shared" si="4"/>
        <v>174.37466178060785</v>
      </c>
    </row>
    <row r="63" spans="1:7" ht="12.75">
      <c r="A63" s="20">
        <f t="shared" si="2"/>
        <v>45010</v>
      </c>
      <c r="B63" s="24">
        <v>20651078.32</v>
      </c>
      <c r="C63" s="24">
        <v>72712.49</v>
      </c>
      <c r="D63" s="24">
        <f t="shared" si="0"/>
        <v>19134022.26</v>
      </c>
      <c r="E63" s="24">
        <v>1444343.5699999998</v>
      </c>
      <c r="F63" s="25">
        <v>1192</v>
      </c>
      <c r="G63" s="24">
        <f t="shared" si="4"/>
        <v>173.0996608341323</v>
      </c>
    </row>
    <row r="64" ht="12.75">
      <c r="A64" s="20"/>
    </row>
    <row r="65" spans="1:7" s="19" customFormat="1" ht="13.5" thickBot="1">
      <c r="A65" s="2" t="s">
        <v>8</v>
      </c>
      <c r="B65" s="16">
        <f>IF(SUM(B12:B64)=0,"",SUM(B12:B64))</f>
        <v>266841764.25</v>
      </c>
      <c r="C65" s="16">
        <f>IF(SUM(C12:C64)=0,"",SUM(C12:C64))</f>
        <v>578741.3</v>
      </c>
      <c r="D65" s="16">
        <f>IF(SUM(D12:D64)=0,"",SUM(D12:D64))</f>
        <v>246700364.64999998</v>
      </c>
      <c r="E65" s="16">
        <f>IF(SUM(E12:E64)=0,"",SUM(E12:E64))</f>
        <v>19562658.299999997</v>
      </c>
      <c r="F65" s="21">
        <f>_xlfn.IFERROR(SUM(F12:F64)/COUNT(F12:F64)," ")</f>
        <v>1189.2307692307693</v>
      </c>
      <c r="G65" s="16">
        <f>_xlfn.IFERROR(E65/SUM(F12:F64)/7," ")</f>
        <v>180.7674949177601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hudsonvalleyny.com"/>
  </hyperlinks>
  <printOptions horizontalCentered="1"/>
  <pageMargins left="0" right="0" top="0.5" bottom="0.25" header="0.5" footer="0.5"/>
  <pageSetup fitToHeight="1" fitToWidth="1" horizontalDpi="600" verticalDpi="600" orientation="portrait" scale="88" r:id="rId3"/>
  <ignoredErrors>
    <ignoredError sqref="G5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Day, Zachary (GAMING)</cp:lastModifiedBy>
  <cp:lastPrinted>2024-04-08T18:49:49Z</cp:lastPrinted>
  <dcterms:created xsi:type="dcterms:W3CDTF">2007-10-10T21:03:54Z</dcterms:created>
  <dcterms:modified xsi:type="dcterms:W3CDTF">2024-04-08T18:50:00Z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