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MMERCIAL GAMING\15_Annual Report\2018 Annual Report\"/>
    </mc:Choice>
  </mc:AlternateContent>
  <xr:revisionPtr revIDLastSave="0" documentId="13_ncr:1_{39E691C7-1585-40A9-95A2-C20F7E285B17}" xr6:coauthVersionLast="34" xr6:coauthVersionMax="34" xr10:uidLastSave="{00000000-0000-0000-0000-000000000000}"/>
  <bookViews>
    <workbookView xWindow="0" yWindow="0" windowWidth="23040" windowHeight="8520" xr2:uid="{00000000-000D-0000-FFFF-FFFF00000000}"/>
  </bookViews>
  <sheets>
    <sheet name="CY 2018" sheetId="4" r:id="rId1"/>
  </sheets>
  <definedNames>
    <definedName name="_xlnm.Print_Area" localSheetId="0">'CY 2018'!$A$1:$E$66</definedName>
  </definedNames>
  <calcPr calcId="179021"/>
</workbook>
</file>

<file path=xl/calcChain.xml><?xml version="1.0" encoding="utf-8"?>
<calcChain xmlns="http://schemas.openxmlformats.org/spreadsheetml/2006/main">
  <c r="E17" i="4" l="1"/>
  <c r="E18" i="4"/>
  <c r="E20" i="4" l="1"/>
  <c r="C20" i="4" l="1"/>
  <c r="D20" i="4" l="1"/>
  <c r="D18" i="4" l="1"/>
  <c r="C18" i="4"/>
  <c r="B18" i="4"/>
  <c r="B20" i="4" s="1"/>
  <c r="D32" i="4" l="1"/>
  <c r="C32" i="4"/>
  <c r="E32" i="4"/>
  <c r="B32" i="4" l="1"/>
</calcChain>
</file>

<file path=xl/sharedStrings.xml><?xml version="1.0" encoding="utf-8"?>
<sst xmlns="http://schemas.openxmlformats.org/spreadsheetml/2006/main" count="58" uniqueCount="58">
  <si>
    <t>Tioga Downs</t>
  </si>
  <si>
    <t>Casino</t>
  </si>
  <si>
    <t>Sullivan</t>
  </si>
  <si>
    <t>Tioga</t>
  </si>
  <si>
    <t>del Lago Resort</t>
  </si>
  <si>
    <t>and Casino</t>
  </si>
  <si>
    <t>Total GGR</t>
  </si>
  <si>
    <t xml:space="preserve">  Credits Played</t>
  </si>
  <si>
    <t xml:space="preserve">  Promotional Slot Gaming Credits</t>
  </si>
  <si>
    <t xml:space="preserve">  Credits Won</t>
  </si>
  <si>
    <t xml:space="preserve">  Slot &amp; ETG GGR</t>
  </si>
  <si>
    <t xml:space="preserve">  Avg Daily Slots &amp; ETG's</t>
  </si>
  <si>
    <t xml:space="preserve">  Win/Unit per Day</t>
  </si>
  <si>
    <t>Resorts World</t>
  </si>
  <si>
    <t xml:space="preserve">  Table Game Drop</t>
  </si>
  <si>
    <t xml:space="preserve">  Promotional Table Game Credits</t>
  </si>
  <si>
    <t xml:space="preserve">  Table Game GGR</t>
  </si>
  <si>
    <t xml:space="preserve">  Poker Table GGR</t>
  </si>
  <si>
    <t>Seneca</t>
  </si>
  <si>
    <t>Schenectady</t>
  </si>
  <si>
    <t>Catskills</t>
  </si>
  <si>
    <t xml:space="preserve">  Avg Daily Tables</t>
  </si>
  <si>
    <t xml:space="preserve">  Avg Daily Poker Tables</t>
  </si>
  <si>
    <t>and Resort</t>
  </si>
  <si>
    <t>Rivers Casino</t>
  </si>
  <si>
    <t>Opening Date:</t>
  </si>
  <si>
    <t>Gross Gaming Revenue (GGR):</t>
  </si>
  <si>
    <t>Gaming Tax:</t>
  </si>
  <si>
    <t>Total Gaming Tax</t>
  </si>
  <si>
    <t>Statutory Allocation of Gaming Tax:</t>
  </si>
  <si>
    <r>
      <t xml:space="preserve">  Slots/ETG Tax </t>
    </r>
    <r>
      <rPr>
        <vertAlign val="superscript"/>
        <sz val="10"/>
        <rFont val="Arial"/>
        <family val="2"/>
      </rPr>
      <t>1</t>
    </r>
  </si>
  <si>
    <r>
      <t xml:space="preserve">  Table Game Tax </t>
    </r>
    <r>
      <rPr>
        <vertAlign val="superscript"/>
        <sz val="10"/>
        <rFont val="Arial"/>
        <family val="2"/>
      </rPr>
      <t>2</t>
    </r>
  </si>
  <si>
    <t xml:space="preserve">  Education/Property Tax Relief (80%)</t>
  </si>
  <si>
    <r>
      <t xml:space="preserve">  Host County (5%) </t>
    </r>
    <r>
      <rPr>
        <vertAlign val="superscript"/>
        <sz val="10"/>
        <rFont val="Arial"/>
        <family val="2"/>
      </rPr>
      <t>3</t>
    </r>
  </si>
  <si>
    <r>
      <t xml:space="preserve">  Host Municipality (5%) </t>
    </r>
    <r>
      <rPr>
        <vertAlign val="superscript"/>
        <sz val="10"/>
        <rFont val="Arial"/>
        <family val="2"/>
      </rPr>
      <t>4</t>
    </r>
  </si>
  <si>
    <r>
      <t xml:space="preserve">  Non-host Counties within Region (10%) </t>
    </r>
    <r>
      <rPr>
        <vertAlign val="superscript"/>
        <sz val="10"/>
        <rFont val="Arial"/>
        <family val="2"/>
      </rPr>
      <t>5</t>
    </r>
  </si>
  <si>
    <t>Slot/ETG's:</t>
  </si>
  <si>
    <t>Table Games:</t>
  </si>
  <si>
    <t>Poker Tables:</t>
  </si>
  <si>
    <r>
      <t xml:space="preserve">2  </t>
    </r>
    <r>
      <rPr>
        <sz val="10"/>
        <rFont val="Arial"/>
        <family val="2"/>
      </rPr>
      <t>Table game tax rate.</t>
    </r>
  </si>
  <si>
    <r>
      <t xml:space="preserve">1  </t>
    </r>
    <r>
      <rPr>
        <sz val="10"/>
        <rFont val="Arial"/>
        <family val="2"/>
      </rPr>
      <t>Slot/ETG tax rate varies by region.</t>
    </r>
  </si>
  <si>
    <r>
      <t xml:space="preserve">3  </t>
    </r>
    <r>
      <rPr>
        <sz val="10"/>
        <rFont val="Arial"/>
        <family val="2"/>
      </rPr>
      <t>Host county</t>
    </r>
  </si>
  <si>
    <t>Town of Nichols</t>
  </si>
  <si>
    <t>Town of Tyre</t>
  </si>
  <si>
    <t>City of Schenectady</t>
  </si>
  <si>
    <t>Town of Thompson</t>
  </si>
  <si>
    <t>Net Revenue to Operator</t>
  </si>
  <si>
    <r>
      <t xml:space="preserve">5  </t>
    </r>
    <r>
      <rPr>
        <sz val="10"/>
        <rFont val="Arial"/>
        <family val="2"/>
      </rPr>
      <t>Non-host counties within each region share 10% of the gaming tax on a per capita basis. For a listing of counties within each region</t>
    </r>
  </si>
  <si>
    <r>
      <rPr>
        <i/>
        <sz val="10"/>
        <rFont val="Arial"/>
        <family val="2"/>
      </rPr>
      <t xml:space="preserve">   </t>
    </r>
    <r>
      <rPr>
        <i/>
        <u/>
        <sz val="10"/>
        <rFont val="Arial"/>
        <family val="2"/>
      </rPr>
      <t>https://www.gaming.ny.gov/gaming/index.php?ID=1</t>
    </r>
  </si>
  <si>
    <t xml:space="preserve">   region and how much they receive, see the monthly commercial gaming reports on the NYS Gaming Commission website at: </t>
  </si>
  <si>
    <t xml:space="preserve"> </t>
  </si>
  <si>
    <t>Total Revenue Allocable</t>
  </si>
  <si>
    <r>
      <t xml:space="preserve">Unclaimed Funds </t>
    </r>
    <r>
      <rPr>
        <vertAlign val="superscript"/>
        <sz val="10"/>
        <rFont val="Arial"/>
        <family val="2"/>
      </rPr>
      <t>6</t>
    </r>
  </si>
  <si>
    <r>
      <t xml:space="preserve">Miscellaneous Adjustments </t>
    </r>
    <r>
      <rPr>
        <vertAlign val="superscript"/>
        <sz val="10"/>
        <rFont val="Arial"/>
        <family val="2"/>
      </rPr>
      <t>7</t>
    </r>
  </si>
  <si>
    <r>
      <t xml:space="preserve">4  </t>
    </r>
    <r>
      <rPr>
        <sz val="10"/>
        <rFont val="Arial"/>
        <family val="2"/>
      </rPr>
      <t>Host Municipality</t>
    </r>
  </si>
  <si>
    <r>
      <t xml:space="preserve">6  </t>
    </r>
    <r>
      <rPr>
        <sz val="10"/>
        <rFont val="Arial"/>
        <family val="2"/>
      </rPr>
      <t>Unclaimed Funds are distributed in accordance with PML §1345.</t>
    </r>
  </si>
  <si>
    <r>
      <t xml:space="preserve">7  </t>
    </r>
    <r>
      <rPr>
        <sz val="10"/>
        <rFont val="Arial"/>
        <family val="2"/>
      </rPr>
      <t>Miscellaneous Adjustments are comprised of audit adjustments to gross gaming revenue and are shown net of tax.</t>
    </r>
  </si>
  <si>
    <t>Commercial Gaming Report for Calendar Year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</si>
</sst>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164" formatCode="[$-409]mmm\-yy;@"/>
    <numFmt numFmtId="165" formatCode="[$-409]mmm\ d\,\ yyyy;@"/>
  </numFmts>
  <fonts count="12" x14ac:knownFonts="1">
    <font>
      <sz val="10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b/>
      <u/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b/>
      <i/>
      <u/>
      <sz val="10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top"/>
    </xf>
    <xf numFmtId="0" fontId="2" fillId="0" borderId="0">
      <alignment vertical="top"/>
    </xf>
  </cellStyleXfs>
  <cellXfs count="54">
    <xf numFmtId="0" fontId="0" fillId="0" borderId="0" xfId="0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Font="1">
      <alignment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164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top"/>
    </xf>
    <xf numFmtId="164" fontId="7" fillId="0" borderId="0" xfId="0" applyNumberFormat="1" applyFont="1" applyAlignment="1">
      <alignment horizontal="center"/>
    </xf>
    <xf numFmtId="0" fontId="0" fillId="0" borderId="0" xfId="0" applyFont="1">
      <alignment vertical="top"/>
    </xf>
    <xf numFmtId="0" fontId="0" fillId="0" borderId="0" xfId="0" applyFont="1" applyAlignment="1">
      <alignment horizontal="center" vertical="top"/>
    </xf>
    <xf numFmtId="6" fontId="0" fillId="0" borderId="0" xfId="0" applyNumberFormat="1" applyFont="1" applyAlignment="1"/>
    <xf numFmtId="6" fontId="0" fillId="0" borderId="0" xfId="0" applyNumberFormat="1" applyFont="1">
      <alignment vertical="top"/>
    </xf>
    <xf numFmtId="6" fontId="0" fillId="0" borderId="0" xfId="0" applyNumberFormat="1" applyFont="1" applyFill="1" applyAlignment="1"/>
    <xf numFmtId="38" fontId="0" fillId="0" borderId="0" xfId="0" applyNumberFormat="1" applyFont="1" applyFill="1" applyAlignment="1"/>
    <xf numFmtId="0" fontId="6" fillId="0" borderId="0" xfId="0" applyFont="1">
      <alignment vertical="top"/>
    </xf>
    <xf numFmtId="0" fontId="0" fillId="0" borderId="0" xfId="0" applyFont="1" applyAlignment="1"/>
    <xf numFmtId="5" fontId="0" fillId="0" borderId="0" xfId="0" applyNumberFormat="1" applyFont="1" applyFill="1" applyAlignment="1"/>
    <xf numFmtId="5" fontId="0" fillId="0" borderId="0" xfId="0" applyNumberFormat="1" applyFont="1" applyAlignment="1"/>
    <xf numFmtId="6" fontId="6" fillId="0" borderId="1" xfId="0" applyNumberFormat="1" applyFont="1" applyBorder="1" applyAlignment="1"/>
    <xf numFmtId="0" fontId="9" fillId="0" borderId="0" xfId="0" applyFont="1" applyAlignment="1"/>
    <xf numFmtId="0" fontId="3" fillId="0" borderId="0" xfId="0" applyFont="1" applyFill="1">
      <alignment vertical="top"/>
    </xf>
    <xf numFmtId="0" fontId="0" fillId="0" borderId="0" xfId="0" applyFont="1" applyFill="1">
      <alignment vertical="top"/>
    </xf>
    <xf numFmtId="0" fontId="6" fillId="0" borderId="0" xfId="0" applyFont="1" applyAlignment="1">
      <alignment horizontal="left" vertical="top"/>
    </xf>
    <xf numFmtId="165" fontId="0" fillId="0" borderId="0" xfId="0" applyNumberFormat="1" applyFont="1" applyAlignment="1">
      <alignment horizontal="center"/>
    </xf>
    <xf numFmtId="5" fontId="0" fillId="0" borderId="0" xfId="0" applyNumberFormat="1" applyFont="1" applyBorder="1" applyAlignment="1"/>
    <xf numFmtId="5" fontId="0" fillId="0" borderId="3" xfId="0" applyNumberFormat="1" applyFont="1" applyBorder="1" applyAlignment="1"/>
    <xf numFmtId="0" fontId="1" fillId="0" borderId="0" xfId="0" applyFont="1">
      <alignment vertical="top"/>
    </xf>
    <xf numFmtId="6" fontId="6" fillId="0" borderId="0" xfId="0" applyNumberFormat="1" applyFont="1" applyBorder="1" applyAlignment="1"/>
    <xf numFmtId="6" fontId="0" fillId="0" borderId="5" xfId="0" applyNumberFormat="1" applyFont="1" applyBorder="1" applyAlignment="1"/>
    <xf numFmtId="0" fontId="9" fillId="0" borderId="0" xfId="0" applyFont="1">
      <alignment vertical="top"/>
    </xf>
    <xf numFmtId="0" fontId="0" fillId="0" borderId="6" xfId="0" applyFont="1" applyBorder="1">
      <alignment vertical="top"/>
    </xf>
    <xf numFmtId="6" fontId="0" fillId="0" borderId="6" xfId="0" applyNumberFormat="1" applyFont="1" applyBorder="1">
      <alignment vertical="top"/>
    </xf>
    <xf numFmtId="0" fontId="10" fillId="0" borderId="0" xfId="0" applyFont="1" applyAlignment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6" fillId="0" borderId="0" xfId="0" applyFont="1" applyBorder="1">
      <alignment vertical="top"/>
    </xf>
    <xf numFmtId="9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6" fontId="8" fillId="0" borderId="0" xfId="0" applyNumberFormat="1" applyFont="1" applyFill="1" applyBorder="1" applyAlignment="1">
      <alignment horizontal="center"/>
    </xf>
    <xf numFmtId="0" fontId="6" fillId="0" borderId="0" xfId="0" applyFont="1" applyAlignment="1"/>
    <xf numFmtId="9" fontId="0" fillId="0" borderId="0" xfId="0" applyNumberFormat="1" applyFont="1" applyBorder="1" applyAlignment="1">
      <alignment horizontal="center" vertical="center"/>
    </xf>
    <xf numFmtId="9" fontId="0" fillId="0" borderId="0" xfId="0" applyNumberFormat="1" applyFont="1" applyFill="1" applyAlignment="1">
      <alignment horizontal="center" vertical="center"/>
    </xf>
    <xf numFmtId="7" fontId="3" fillId="0" borderId="0" xfId="0" applyNumberFormat="1" applyFont="1">
      <alignment vertical="top"/>
    </xf>
    <xf numFmtId="6" fontId="6" fillId="0" borderId="3" xfId="0" applyNumberFormat="1" applyFont="1" applyBorder="1" applyAlignment="1"/>
    <xf numFmtId="6" fontId="0" fillId="0" borderId="0" xfId="0" applyNumberFormat="1" applyFont="1" applyBorder="1" applyAlignment="1"/>
    <xf numFmtId="0" fontId="0" fillId="0" borderId="0" xfId="0" applyFont="1" applyAlignment="1">
      <alignment horizontal="left"/>
    </xf>
    <xf numFmtId="6" fontId="0" fillId="0" borderId="5" xfId="0" applyNumberFormat="1" applyFont="1" applyFill="1" applyBorder="1" applyAlignment="1"/>
    <xf numFmtId="5" fontId="0" fillId="0" borderId="3" xfId="0" applyNumberFormat="1" applyFont="1" applyFill="1" applyBorder="1" applyAlignment="1"/>
    <xf numFmtId="5" fontId="0" fillId="0" borderId="5" xfId="0" applyNumberFormat="1" applyFont="1" applyFill="1" applyBorder="1" applyAlignment="1"/>
    <xf numFmtId="6" fontId="8" fillId="2" borderId="2" xfId="0" applyNumberFormat="1" applyFont="1" applyFill="1" applyBorder="1" applyAlignment="1">
      <alignment horizontal="center"/>
    </xf>
    <xf numFmtId="6" fontId="8" fillId="2" borderId="3" xfId="0" applyNumberFormat="1" applyFont="1" applyFill="1" applyBorder="1" applyAlignment="1">
      <alignment horizontal="center"/>
    </xf>
    <xf numFmtId="6" fontId="8" fillId="2" borderId="4" xfId="0" applyNumberFormat="1" applyFont="1" applyFill="1" applyBorder="1" applyAlignment="1">
      <alignment horizontal="center"/>
    </xf>
  </cellXfs>
  <cellStyles count="2">
    <cellStyle name="Normal" xfId="0" builtinId="0"/>
    <cellStyle name="Style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38099</xdr:rowOff>
    </xdr:from>
    <xdr:to>
      <xdr:col>1</xdr:col>
      <xdr:colOff>0</xdr:colOff>
      <xdr:row>6</xdr:row>
      <xdr:rowOff>104774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542924"/>
          <a:ext cx="908858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161925</xdr:colOff>
      <xdr:row>2</xdr:row>
      <xdr:rowOff>114300</xdr:rowOff>
    </xdr:from>
    <xdr:to>
      <xdr:col>1</xdr:col>
      <xdr:colOff>1076325</xdr:colOff>
      <xdr:row>7</xdr:row>
      <xdr:rowOff>3956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708B753-4178-45B7-AE14-35F623CC0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625" y="514350"/>
          <a:ext cx="914400" cy="661181"/>
        </a:xfrm>
        <a:prstGeom prst="rect">
          <a:avLst/>
        </a:prstGeom>
      </xdr:spPr>
    </xdr:pic>
    <xdr:clientData/>
  </xdr:twoCellAnchor>
  <xdr:twoCellAnchor editAs="oneCell">
    <xdr:from>
      <xdr:col>2</xdr:col>
      <xdr:colOff>161924</xdr:colOff>
      <xdr:row>2</xdr:row>
      <xdr:rowOff>47625</xdr:rowOff>
    </xdr:from>
    <xdr:to>
      <xdr:col>2</xdr:col>
      <xdr:colOff>1076324</xdr:colOff>
      <xdr:row>6</xdr:row>
      <xdr:rowOff>143022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3228F02-4977-4B68-9F19-FB862A8107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299" y="447675"/>
          <a:ext cx="914400" cy="722142"/>
        </a:xfrm>
        <a:prstGeom prst="rect">
          <a:avLst/>
        </a:prstGeom>
      </xdr:spPr>
    </xdr:pic>
    <xdr:clientData/>
  </xdr:twoCellAnchor>
  <xdr:twoCellAnchor editAs="oneCell">
    <xdr:from>
      <xdr:col>4</xdr:col>
      <xdr:colOff>161925</xdr:colOff>
      <xdr:row>2</xdr:row>
      <xdr:rowOff>38100</xdr:rowOff>
    </xdr:from>
    <xdr:to>
      <xdr:col>4</xdr:col>
      <xdr:colOff>1076325</xdr:colOff>
      <xdr:row>6</xdr:row>
      <xdr:rowOff>122359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5FA85801-4C94-4DFD-8E98-BA0AC8B2C3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3650" y="438150"/>
          <a:ext cx="914400" cy="703384"/>
        </a:xfrm>
        <a:prstGeom prst="rect">
          <a:avLst/>
        </a:prstGeom>
      </xdr:spPr>
    </xdr:pic>
    <xdr:clientData/>
  </xdr:twoCellAnchor>
  <xdr:twoCellAnchor editAs="oneCell">
    <xdr:from>
      <xdr:col>3</xdr:col>
      <xdr:colOff>161926</xdr:colOff>
      <xdr:row>2</xdr:row>
      <xdr:rowOff>104776</xdr:rowOff>
    </xdr:from>
    <xdr:to>
      <xdr:col>3</xdr:col>
      <xdr:colOff>1076326</xdr:colOff>
      <xdr:row>6</xdr:row>
      <xdr:rowOff>86286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E21EF844-0F20-444C-B7B9-7BFEAFA506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3976" y="504826"/>
          <a:ext cx="914400" cy="6006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6"/>
  <sheetViews>
    <sheetView tabSelected="1" zoomScaleNormal="100" workbookViewId="0">
      <pane xSplit="1" ySplit="9" topLeftCell="B46" activePane="bottomRight" state="frozen"/>
      <selection pane="topRight" activeCell="B1" sqref="B1"/>
      <selection pane="bottomLeft" activeCell="A13" sqref="A13"/>
      <selection pane="bottomRight" activeCell="I50" sqref="I50"/>
    </sheetView>
  </sheetViews>
  <sheetFormatPr defaultColWidth="9.109375" defaultRowHeight="11.4" x14ac:dyDescent="0.25"/>
  <cols>
    <col min="1" max="1" width="38.33203125" style="2" customWidth="1"/>
    <col min="2" max="5" width="18.109375" style="2" customWidth="1"/>
    <col min="6" max="6" width="9.109375" style="2"/>
    <col min="7" max="7" width="12" style="2" bestFit="1" customWidth="1"/>
    <col min="8" max="8" width="11" style="2" bestFit="1" customWidth="1"/>
    <col min="9" max="16384" width="9.109375" style="2"/>
  </cols>
  <sheetData>
    <row r="1" spans="1:8" ht="15.75" customHeight="1" x14ac:dyDescent="0.3">
      <c r="A1" s="51" t="s">
        <v>57</v>
      </c>
      <c r="B1" s="52"/>
      <c r="C1" s="52"/>
      <c r="D1" s="52"/>
      <c r="E1" s="53"/>
    </row>
    <row r="2" spans="1:8" ht="15.75" customHeight="1" x14ac:dyDescent="0.3">
      <c r="A2" s="40"/>
      <c r="B2" s="40"/>
      <c r="C2" s="40"/>
      <c r="D2" s="40"/>
      <c r="E2" s="40"/>
    </row>
    <row r="5" spans="1:8" ht="13.2" x14ac:dyDescent="0.25">
      <c r="H5"/>
    </row>
    <row r="8" spans="1:8" s="1" customFormat="1" ht="13.2" x14ac:dyDescent="0.25">
      <c r="A8" s="4"/>
      <c r="B8" s="5" t="s">
        <v>0</v>
      </c>
      <c r="C8" s="5" t="s">
        <v>4</v>
      </c>
      <c r="D8" s="5" t="s">
        <v>24</v>
      </c>
      <c r="E8" s="5" t="s">
        <v>13</v>
      </c>
    </row>
    <row r="9" spans="1:8" s="3" customFormat="1" ht="13.2" x14ac:dyDescent="0.25">
      <c r="A9" s="6"/>
      <c r="B9" s="7" t="s">
        <v>1</v>
      </c>
      <c r="C9" s="7" t="s">
        <v>5</v>
      </c>
      <c r="D9" s="7" t="s">
        <v>23</v>
      </c>
      <c r="E9" s="7" t="s">
        <v>20</v>
      </c>
    </row>
    <row r="10" spans="1:8" s="3" customFormat="1" ht="13.2" x14ac:dyDescent="0.25">
      <c r="A10" s="6"/>
      <c r="B10" s="7"/>
      <c r="C10" s="7"/>
      <c r="D10" s="7"/>
      <c r="E10" s="7"/>
    </row>
    <row r="11" spans="1:8" s="3" customFormat="1" ht="13.2" x14ac:dyDescent="0.25">
      <c r="A11" s="22" t="s">
        <v>25</v>
      </c>
      <c r="B11" s="23">
        <v>42705</v>
      </c>
      <c r="C11" s="23">
        <v>42766</v>
      </c>
      <c r="D11" s="23">
        <v>42772</v>
      </c>
      <c r="E11" s="23">
        <v>43136</v>
      </c>
    </row>
    <row r="12" spans="1:8" s="3" customFormat="1" ht="13.2" x14ac:dyDescent="0.25">
      <c r="A12" s="6"/>
      <c r="B12" s="7"/>
      <c r="C12" s="7"/>
      <c r="D12" s="7"/>
      <c r="E12" s="7"/>
    </row>
    <row r="13" spans="1:8" ht="13.2" x14ac:dyDescent="0.25">
      <c r="A13" s="19" t="s">
        <v>26</v>
      </c>
      <c r="B13" s="9"/>
      <c r="C13" s="9"/>
      <c r="D13" s="9"/>
      <c r="E13" s="9"/>
    </row>
    <row r="14" spans="1:8" ht="13.2" x14ac:dyDescent="0.25">
      <c r="A14" s="32" t="s">
        <v>36</v>
      </c>
      <c r="B14" s="9"/>
      <c r="C14" s="9"/>
      <c r="D14" s="9"/>
      <c r="E14" s="9"/>
    </row>
    <row r="15" spans="1:8" ht="13.2" x14ac:dyDescent="0.25">
      <c r="A15" s="15" t="s">
        <v>7</v>
      </c>
      <c r="B15" s="17">
        <v>943322037.46000004</v>
      </c>
      <c r="C15" s="17">
        <v>1555141574.4100001</v>
      </c>
      <c r="D15" s="17">
        <v>1215665547.23</v>
      </c>
      <c r="E15" s="17">
        <v>1241835043.46</v>
      </c>
    </row>
    <row r="16" spans="1:8" ht="13.2" x14ac:dyDescent="0.25">
      <c r="A16" s="15" t="s">
        <v>8</v>
      </c>
      <c r="B16" s="16">
        <v>10753624.68</v>
      </c>
      <c r="C16" s="16">
        <v>26028962.16</v>
      </c>
      <c r="D16" s="17">
        <v>9773553.2599999998</v>
      </c>
      <c r="E16" s="17">
        <v>25515502.600000001</v>
      </c>
    </row>
    <row r="17" spans="1:8" ht="13.2" x14ac:dyDescent="0.25">
      <c r="A17" s="15" t="s">
        <v>9</v>
      </c>
      <c r="B17" s="17">
        <v>865437219.88</v>
      </c>
      <c r="C17" s="17">
        <v>1415918844.3199999</v>
      </c>
      <c r="D17" s="17">
        <v>1101124242.74</v>
      </c>
      <c r="E17" s="17">
        <f>1136475467.2-1900</f>
        <v>1136473567.2</v>
      </c>
      <c r="H17" s="44"/>
    </row>
    <row r="18" spans="1:8" ht="13.2" x14ac:dyDescent="0.25">
      <c r="A18" s="15" t="s">
        <v>10</v>
      </c>
      <c r="B18" s="25">
        <f>B15-B16-B17</f>
        <v>67131192.900000095</v>
      </c>
      <c r="C18" s="25">
        <f t="shared" ref="C18:D18" si="0">C15-C16-C17</f>
        <v>113193767.93000007</v>
      </c>
      <c r="D18" s="25">
        <f t="shared" si="0"/>
        <v>104767751.23000002</v>
      </c>
      <c r="E18" s="49">
        <f>E15-E16-E17</f>
        <v>79845973.660000086</v>
      </c>
      <c r="G18" s="44"/>
      <c r="H18" s="44"/>
    </row>
    <row r="19" spans="1:8" ht="13.2" x14ac:dyDescent="0.25">
      <c r="A19" s="15" t="s">
        <v>11</v>
      </c>
      <c r="B19" s="13">
        <v>943</v>
      </c>
      <c r="C19" s="13">
        <v>1959</v>
      </c>
      <c r="D19" s="13">
        <v>1150</v>
      </c>
      <c r="E19" s="13">
        <v>2155</v>
      </c>
      <c r="G19" s="2" t="s">
        <v>50</v>
      </c>
    </row>
    <row r="20" spans="1:8" ht="13.2" x14ac:dyDescent="0.25">
      <c r="A20" s="15" t="s">
        <v>12</v>
      </c>
      <c r="B20" s="12">
        <f>B18/B19/365</f>
        <v>195.03825709263671</v>
      </c>
      <c r="C20" s="12">
        <f>C18/C19/365</f>
        <v>158.30521293363273</v>
      </c>
      <c r="D20" s="10">
        <f>D18/D19/365</f>
        <v>249.59559554496727</v>
      </c>
      <c r="E20" s="10">
        <f>E18/E19/330</f>
        <v>112.27726029670265</v>
      </c>
      <c r="H20" s="44"/>
    </row>
    <row r="21" spans="1:8" ht="13.2" x14ac:dyDescent="0.25">
      <c r="A21" s="15"/>
      <c r="B21" s="12"/>
      <c r="C21" s="12"/>
      <c r="D21" s="10"/>
      <c r="E21" s="10"/>
    </row>
    <row r="22" spans="1:8" ht="13.2" x14ac:dyDescent="0.25">
      <c r="A22" s="32" t="s">
        <v>37</v>
      </c>
      <c r="B22" s="12"/>
      <c r="C22" s="12"/>
      <c r="D22" s="10"/>
      <c r="E22" s="10"/>
    </row>
    <row r="23" spans="1:8" ht="13.2" x14ac:dyDescent="0.25">
      <c r="A23" s="15" t="s">
        <v>21</v>
      </c>
      <c r="B23" s="13">
        <v>32</v>
      </c>
      <c r="C23" s="13">
        <v>81</v>
      </c>
      <c r="D23" s="13">
        <v>67</v>
      </c>
      <c r="E23" s="13">
        <v>133</v>
      </c>
    </row>
    <row r="24" spans="1:8" ht="13.2" x14ac:dyDescent="0.25">
      <c r="A24" s="15" t="s">
        <v>14</v>
      </c>
      <c r="B24" s="10">
        <v>50898132</v>
      </c>
      <c r="C24" s="10">
        <v>203509332.59999999</v>
      </c>
      <c r="D24" s="10">
        <v>203758611.77000001</v>
      </c>
      <c r="E24" s="10">
        <v>393247907.25999999</v>
      </c>
    </row>
    <row r="25" spans="1:8" ht="13.2" x14ac:dyDescent="0.25">
      <c r="A25" s="15" t="s">
        <v>15</v>
      </c>
      <c r="B25" s="10">
        <v>1096980</v>
      </c>
      <c r="C25" s="10">
        <v>4330750</v>
      </c>
      <c r="D25" s="10">
        <v>2076820</v>
      </c>
      <c r="E25" s="10">
        <v>12946101</v>
      </c>
    </row>
    <row r="26" spans="1:8" ht="13.2" x14ac:dyDescent="0.25">
      <c r="A26" s="15" t="s">
        <v>16</v>
      </c>
      <c r="B26" s="25">
        <v>10116958.66</v>
      </c>
      <c r="C26" s="25">
        <v>34854343.850000001</v>
      </c>
      <c r="D26" s="25">
        <v>44113261.329999998</v>
      </c>
      <c r="E26" s="25">
        <v>56625586.509999998</v>
      </c>
    </row>
    <row r="27" spans="1:8" ht="13.2" x14ac:dyDescent="0.25">
      <c r="A27" s="15"/>
      <c r="B27" s="24"/>
      <c r="C27" s="24"/>
      <c r="D27" s="24"/>
      <c r="E27" s="24"/>
    </row>
    <row r="28" spans="1:8" ht="13.2" x14ac:dyDescent="0.25">
      <c r="A28" s="32" t="s">
        <v>38</v>
      </c>
      <c r="B28" s="10"/>
      <c r="C28" s="10"/>
      <c r="D28" s="10"/>
      <c r="E28" s="10"/>
    </row>
    <row r="29" spans="1:8" ht="13.2" x14ac:dyDescent="0.25">
      <c r="A29" s="15" t="s">
        <v>22</v>
      </c>
      <c r="B29" s="13">
        <v>12</v>
      </c>
      <c r="C29" s="13">
        <v>14</v>
      </c>
      <c r="D29" s="13">
        <v>16</v>
      </c>
      <c r="E29" s="13">
        <v>17</v>
      </c>
    </row>
    <row r="30" spans="1:8" ht="13.2" x14ac:dyDescent="0.25">
      <c r="A30" s="8" t="s">
        <v>17</v>
      </c>
      <c r="B30" s="25">
        <v>960362</v>
      </c>
      <c r="C30" s="25">
        <v>2985249.52</v>
      </c>
      <c r="D30" s="25">
        <v>5472238.0099999998</v>
      </c>
      <c r="E30" s="25">
        <v>4103157</v>
      </c>
    </row>
    <row r="31" spans="1:8" ht="13.2" x14ac:dyDescent="0.25">
      <c r="A31" s="8"/>
      <c r="B31" s="24"/>
      <c r="C31" s="24"/>
      <c r="D31" s="24"/>
      <c r="E31" s="24"/>
    </row>
    <row r="32" spans="1:8" ht="13.8" thickBot="1" x14ac:dyDescent="0.3">
      <c r="A32" s="14" t="s">
        <v>6</v>
      </c>
      <c r="B32" s="18">
        <f>B18+B26+B30</f>
        <v>78208513.560000092</v>
      </c>
      <c r="C32" s="18">
        <f>C18+C26+C30</f>
        <v>151033361.30000007</v>
      </c>
      <c r="D32" s="18">
        <f>D18+D26+D30</f>
        <v>154353250.56999999</v>
      </c>
      <c r="E32" s="18">
        <f>E18+E26+E30</f>
        <v>140574717.17000008</v>
      </c>
      <c r="F32" s="26"/>
    </row>
    <row r="33" spans="1:5" ht="12.75" customHeight="1" thickTop="1" thickBot="1" x14ac:dyDescent="0.3">
      <c r="A33" s="30"/>
      <c r="B33" s="31"/>
      <c r="C33" s="31"/>
      <c r="D33" s="31"/>
      <c r="E33" s="31"/>
    </row>
    <row r="34" spans="1:5" ht="12.75" customHeight="1" x14ac:dyDescent="0.25">
      <c r="A34" s="8"/>
      <c r="B34" s="11"/>
      <c r="C34" s="11"/>
      <c r="D34" s="11"/>
      <c r="E34" s="11"/>
    </row>
    <row r="35" spans="1:5" ht="13.2" x14ac:dyDescent="0.25">
      <c r="A35" s="19" t="s">
        <v>27</v>
      </c>
      <c r="B35" s="8"/>
      <c r="C35" s="8"/>
      <c r="D35" s="8"/>
      <c r="E35" s="8"/>
    </row>
    <row r="36" spans="1:5" ht="15.6" x14ac:dyDescent="0.25">
      <c r="A36" s="15" t="s">
        <v>30</v>
      </c>
      <c r="B36" s="10">
        <v>24838541.373000033</v>
      </c>
      <c r="C36" s="10">
        <v>41881694.134100027</v>
      </c>
      <c r="D36" s="10">
        <v>47145488.053500012</v>
      </c>
      <c r="E36" s="10">
        <v>31139929.727400035</v>
      </c>
    </row>
    <row r="37" spans="1:5" ht="15.6" x14ac:dyDescent="0.25">
      <c r="A37" s="15" t="s">
        <v>31</v>
      </c>
      <c r="B37" s="28">
        <v>1107732.0660000001</v>
      </c>
      <c r="C37" s="28">
        <v>3783959.3370000008</v>
      </c>
      <c r="D37" s="28">
        <v>4958549.9339999994</v>
      </c>
      <c r="E37" s="28">
        <v>6072874.3509999998</v>
      </c>
    </row>
    <row r="38" spans="1:5" s="26" customFormat="1" ht="14.25" customHeight="1" x14ac:dyDescent="0.25">
      <c r="A38" s="41" t="s">
        <v>28</v>
      </c>
      <c r="B38" s="45">
        <v>25946273.439000033</v>
      </c>
      <c r="C38" s="45">
        <v>45665653.471100025</v>
      </c>
      <c r="D38" s="45">
        <v>52104037.987500012</v>
      </c>
      <c r="E38" s="45">
        <v>37212804.078400031</v>
      </c>
    </row>
    <row r="39" spans="1:5" s="26" customFormat="1" ht="14.25" customHeight="1" x14ac:dyDescent="0.25">
      <c r="A39" s="47" t="s">
        <v>52</v>
      </c>
      <c r="B39" s="46">
        <v>93173.71</v>
      </c>
      <c r="C39" s="46">
        <v>244354.75</v>
      </c>
      <c r="D39" s="46">
        <v>199197.29</v>
      </c>
      <c r="E39" s="46">
        <v>0</v>
      </c>
    </row>
    <row r="40" spans="1:5" s="26" customFormat="1" ht="14.25" customHeight="1" x14ac:dyDescent="0.25">
      <c r="A40" s="47" t="s">
        <v>53</v>
      </c>
      <c r="B40" s="48">
        <v>23742.99</v>
      </c>
      <c r="C40" s="48">
        <v>13777.8</v>
      </c>
      <c r="D40" s="50">
        <v>-576</v>
      </c>
      <c r="E40" s="48">
        <v>112229</v>
      </c>
    </row>
    <row r="41" spans="1:5" s="26" customFormat="1" ht="14.25" customHeight="1" thickBot="1" x14ac:dyDescent="0.3">
      <c r="A41" s="14" t="s">
        <v>51</v>
      </c>
      <c r="B41" s="18">
        <v>26063190.139000032</v>
      </c>
      <c r="C41" s="18">
        <v>45923786.021100022</v>
      </c>
      <c r="D41" s="18">
        <v>52302659.277500011</v>
      </c>
      <c r="E41" s="18">
        <v>37325033.078400031</v>
      </c>
    </row>
    <row r="42" spans="1:5" ht="13.8" thickTop="1" x14ac:dyDescent="0.25">
      <c r="A42" s="8"/>
      <c r="B42" s="10"/>
      <c r="C42" s="10"/>
      <c r="D42" s="10"/>
      <c r="E42" s="10"/>
    </row>
    <row r="43" spans="1:5" ht="13.2" x14ac:dyDescent="0.25">
      <c r="A43" s="8" t="s">
        <v>29</v>
      </c>
      <c r="B43" s="10"/>
      <c r="C43" s="10"/>
      <c r="D43" s="10"/>
      <c r="E43" s="10"/>
    </row>
    <row r="44" spans="1:5" ht="14.25" customHeight="1" x14ac:dyDescent="0.25">
      <c r="A44" s="15" t="s">
        <v>32</v>
      </c>
      <c r="B44" s="10">
        <v>20850552.111200027</v>
      </c>
      <c r="C44" s="10">
        <v>36739028.816880018</v>
      </c>
      <c r="D44" s="10">
        <v>41842127.422000013</v>
      </c>
      <c r="E44" s="10">
        <v>29860026.462720025</v>
      </c>
    </row>
    <row r="45" spans="1:5" ht="15.6" x14ac:dyDescent="0.25">
      <c r="A45" s="8" t="s">
        <v>33</v>
      </c>
      <c r="B45" s="12">
        <v>1303159.5069500017</v>
      </c>
      <c r="C45" s="12">
        <v>2296189.3010550011</v>
      </c>
      <c r="D45" s="12">
        <v>2615132.9638750008</v>
      </c>
      <c r="E45" s="12">
        <v>1866251.6539200016</v>
      </c>
    </row>
    <row r="46" spans="1:5" ht="15.6" x14ac:dyDescent="0.25">
      <c r="A46" s="8" t="s">
        <v>34</v>
      </c>
      <c r="B46" s="12">
        <v>1303159.5069500017</v>
      </c>
      <c r="C46" s="12">
        <v>2296189.3010550011</v>
      </c>
      <c r="D46" s="12">
        <v>2615132.9638750008</v>
      </c>
      <c r="E46" s="12">
        <v>1866251.6539200016</v>
      </c>
    </row>
    <row r="47" spans="1:5" ht="15.6" x14ac:dyDescent="0.25">
      <c r="A47" s="8" t="s">
        <v>35</v>
      </c>
      <c r="B47" s="12">
        <v>2606319.0139000034</v>
      </c>
      <c r="C47" s="12">
        <v>4592378.6021100022</v>
      </c>
      <c r="D47" s="12">
        <v>5230265.9277500017</v>
      </c>
      <c r="E47" s="12">
        <v>3732503.3078400032</v>
      </c>
    </row>
    <row r="48" spans="1:5" ht="13.2" x14ac:dyDescent="0.25">
      <c r="A48" s="8"/>
      <c r="B48" s="10"/>
      <c r="C48" s="10"/>
      <c r="D48" s="10"/>
      <c r="E48" s="10"/>
    </row>
    <row r="49" spans="1:10" s="26" customFormat="1" ht="13.8" thickBot="1" x14ac:dyDescent="0.3">
      <c r="A49" s="29" t="s">
        <v>46</v>
      </c>
      <c r="B49" s="18">
        <v>52262240.121000059</v>
      </c>
      <c r="C49" s="18">
        <v>105367707.82890004</v>
      </c>
      <c r="D49" s="18">
        <v>102249212.58249998</v>
      </c>
      <c r="E49" s="18">
        <v>103361913.09160005</v>
      </c>
    </row>
    <row r="50" spans="1:10" s="26" customFormat="1" ht="13.8" thickTop="1" x14ac:dyDescent="0.25">
      <c r="A50" s="37"/>
      <c r="B50" s="27"/>
      <c r="C50" s="27"/>
      <c r="D50" s="27"/>
      <c r="E50" s="27"/>
    </row>
    <row r="51" spans="1:10" s="26" customFormat="1" ht="13.2" x14ac:dyDescent="0.25">
      <c r="A51" s="37"/>
      <c r="B51" s="27"/>
      <c r="C51" s="27"/>
      <c r="D51" s="27"/>
      <c r="E51" s="27"/>
    </row>
    <row r="52" spans="1:10" s="26" customFormat="1" ht="15.6" x14ac:dyDescent="0.25">
      <c r="A52" s="33" t="s">
        <v>40</v>
      </c>
      <c r="B52" s="42">
        <v>0.37</v>
      </c>
      <c r="C52" s="42">
        <v>0.37</v>
      </c>
      <c r="D52" s="42">
        <v>0.45</v>
      </c>
      <c r="E52" s="42">
        <v>0.39</v>
      </c>
    </row>
    <row r="53" spans="1:10" s="26" customFormat="1" ht="6.75" customHeight="1" x14ac:dyDescent="0.25">
      <c r="A53" s="33"/>
      <c r="B53" s="42"/>
      <c r="C53" s="42"/>
      <c r="D53" s="42"/>
      <c r="E53" s="42"/>
    </row>
    <row r="54" spans="1:10" s="26" customFormat="1" ht="15.6" x14ac:dyDescent="0.25">
      <c r="A54" s="33" t="s">
        <v>39</v>
      </c>
      <c r="B54" s="43">
        <v>0.1</v>
      </c>
      <c r="C54" s="43">
        <v>0.1</v>
      </c>
      <c r="D54" s="43">
        <v>0.1</v>
      </c>
      <c r="E54" s="43">
        <v>0.1</v>
      </c>
    </row>
    <row r="55" spans="1:10" s="26" customFormat="1" ht="6.75" customHeight="1" x14ac:dyDescent="0.25">
      <c r="A55" s="33"/>
      <c r="B55" s="38"/>
      <c r="C55" s="38"/>
      <c r="D55" s="38"/>
      <c r="E55" s="38"/>
    </row>
    <row r="56" spans="1:10" ht="15.6" x14ac:dyDescent="0.25">
      <c r="A56" s="33" t="s">
        <v>41</v>
      </c>
      <c r="B56" s="39" t="s">
        <v>3</v>
      </c>
      <c r="C56" s="39" t="s">
        <v>18</v>
      </c>
      <c r="D56" s="39" t="s">
        <v>19</v>
      </c>
      <c r="E56" s="39" t="s">
        <v>2</v>
      </c>
      <c r="F56" s="20"/>
      <c r="G56" s="20"/>
      <c r="H56" s="20"/>
      <c r="I56" s="20"/>
      <c r="J56" s="20"/>
    </row>
    <row r="57" spans="1:10" ht="6.75" customHeight="1" x14ac:dyDescent="0.25">
      <c r="A57" s="33"/>
      <c r="B57" s="39"/>
      <c r="C57" s="39"/>
      <c r="D57" s="39"/>
      <c r="E57" s="39"/>
      <c r="F57" s="20"/>
      <c r="G57" s="20"/>
      <c r="H57" s="20"/>
      <c r="I57" s="20"/>
      <c r="J57" s="20"/>
    </row>
    <row r="58" spans="1:10" ht="15.6" x14ac:dyDescent="0.25">
      <c r="A58" s="33" t="s">
        <v>54</v>
      </c>
      <c r="B58" s="39" t="s">
        <v>42</v>
      </c>
      <c r="C58" s="39" t="s">
        <v>43</v>
      </c>
      <c r="D58" s="39" t="s">
        <v>44</v>
      </c>
      <c r="E58" s="39" t="s">
        <v>45</v>
      </c>
      <c r="F58" s="20"/>
      <c r="G58" s="20"/>
      <c r="H58" s="20"/>
      <c r="I58" s="20"/>
      <c r="J58" s="20"/>
    </row>
    <row r="59" spans="1:10" ht="6.75" customHeight="1" x14ac:dyDescent="0.25">
      <c r="A59" s="33"/>
      <c r="B59" s="35"/>
      <c r="C59" s="35"/>
      <c r="D59" s="35"/>
      <c r="E59" s="35"/>
      <c r="F59" s="20"/>
      <c r="G59" s="20"/>
      <c r="H59" s="20"/>
      <c r="I59" s="20"/>
      <c r="J59" s="20"/>
    </row>
    <row r="60" spans="1:10" ht="15.6" x14ac:dyDescent="0.25">
      <c r="A60" s="33" t="s">
        <v>47</v>
      </c>
      <c r="B60" s="35"/>
      <c r="C60" s="35"/>
      <c r="D60" s="35"/>
      <c r="E60" s="35"/>
      <c r="F60" s="20"/>
      <c r="G60" s="20"/>
      <c r="H60" s="20"/>
      <c r="I60" s="20"/>
      <c r="J60" s="20"/>
    </row>
    <row r="61" spans="1:10" ht="13.2" x14ac:dyDescent="0.25">
      <c r="A61" s="21" t="s">
        <v>49</v>
      </c>
      <c r="B61" s="34"/>
      <c r="C61" s="34"/>
      <c r="D61" s="34"/>
      <c r="E61" s="34"/>
      <c r="F61" s="20"/>
      <c r="G61" s="20"/>
      <c r="H61" s="20"/>
      <c r="I61" s="20"/>
      <c r="J61" s="20"/>
    </row>
    <row r="62" spans="1:10" ht="13.2" x14ac:dyDescent="0.25">
      <c r="A62" s="36" t="s">
        <v>48</v>
      </c>
      <c r="B62" s="20"/>
      <c r="C62" s="20"/>
      <c r="D62" s="20"/>
      <c r="E62" s="20"/>
      <c r="F62" s="20"/>
      <c r="G62" s="20"/>
      <c r="H62" s="20"/>
      <c r="I62" s="20"/>
      <c r="J62" s="20"/>
    </row>
    <row r="64" spans="1:10" s="26" customFormat="1" ht="14.25" customHeight="1" x14ac:dyDescent="0.25">
      <c r="A64" s="33" t="s">
        <v>55</v>
      </c>
      <c r="B64" s="38"/>
      <c r="C64" s="38"/>
      <c r="D64" s="38"/>
      <c r="E64" s="38"/>
    </row>
    <row r="65" spans="1:5" s="26" customFormat="1" ht="6.75" customHeight="1" x14ac:dyDescent="0.25">
      <c r="A65" s="33"/>
      <c r="B65" s="38"/>
      <c r="C65" s="38"/>
      <c r="D65" s="38"/>
      <c r="E65" s="38"/>
    </row>
    <row r="66" spans="1:5" s="26" customFormat="1" ht="14.25" customHeight="1" x14ac:dyDescent="0.25">
      <c r="A66" s="33" t="s">
        <v>56</v>
      </c>
      <c r="B66" s="38"/>
      <c r="C66" s="38"/>
      <c r="D66" s="38"/>
      <c r="E66" s="38"/>
    </row>
  </sheetData>
  <mergeCells count="1">
    <mergeCell ref="A1:E1"/>
  </mergeCells>
  <pageMargins left="0.5" right="0.5" top="0.75" bottom="0.75" header="0.3" footer="0.3"/>
  <pageSetup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 2018</vt:lpstr>
      <vt:lpstr>'CY 2018'!Print_Area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Willi</dc:creator>
  <cp:lastModifiedBy>kedzior (Gaming)</cp:lastModifiedBy>
  <cp:lastPrinted>2018-05-31T15:20:10Z</cp:lastPrinted>
  <dcterms:created xsi:type="dcterms:W3CDTF">2015-06-05T14:55:05Z</dcterms:created>
  <dcterms:modified xsi:type="dcterms:W3CDTF">2019-06-06T19:47:11Z</dcterms:modified>
</cp:coreProperties>
</file>